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9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ece aqui" sheetId="1" r:id="rId4"/>
    <sheet state="visible" name="Metas x Resultados" sheetId="2" r:id="rId5"/>
    <sheet state="visible" name="Gráficos" sheetId="3" r:id="rId6"/>
  </sheets>
  <definedNames/>
  <calcPr/>
</workbook>
</file>

<file path=xl/sharedStrings.xml><?xml version="1.0" encoding="utf-8"?>
<sst xmlns="http://schemas.openxmlformats.org/spreadsheetml/2006/main" count="62" uniqueCount="59">
  <si>
    <r>
      <rPr>
        <rFont val="Gill Sans"/>
        <b/>
        <color rgb="FFFFFFFF"/>
        <sz val="18.0"/>
      </rPr>
      <t xml:space="preserve">PRECISA EDITAR A PLANILHA ONLINE?
</t>
    </r>
    <r>
      <rPr>
        <rFont val="Gill Sans"/>
        <b/>
        <color rgb="FFFFFFFF"/>
        <sz val="14.0"/>
      </rPr>
      <t xml:space="preserve">PARA COPIAR:
</t>
    </r>
    <r>
      <rPr>
        <rFont val="Gill Sans"/>
        <b val="0"/>
        <color rgb="FFFFFFFF"/>
        <sz val="14.0"/>
      </rPr>
      <t xml:space="preserve">CLIQUE EM "ARQUIVO" (CANTO SUPERIOR ESQUERDO) &gt; "FAZER UMA CÓPIA"
</t>
    </r>
    <r>
      <rPr>
        <rFont val="Gill Sans"/>
        <b/>
        <color rgb="FFFFFFFF"/>
        <sz val="14.0"/>
      </rPr>
      <t xml:space="preserve">PARA BAIXAR EM EXCEL:
</t>
    </r>
    <r>
      <rPr>
        <rFont val="Gill Sans"/>
        <b val="0"/>
        <color rgb="FFFFFFFF"/>
        <sz val="14.0"/>
      </rPr>
      <t>CLIQUE EM "ARQUIVO" (CANTO SUPERIOR ESQUERDO) &gt; "FAZER DOWNLOAD"</t>
    </r>
  </si>
  <si>
    <r>
      <rPr>
        <rFont val="Gill Sans"/>
        <b/>
        <color theme="1"/>
        <sz val="12.0"/>
      </rPr>
      <t>Como Preencher:</t>
    </r>
    <r>
      <rPr>
        <rFont val="Gill Sans"/>
        <color theme="1"/>
      </rPr>
      <t xml:space="preserve">
- Preencha os valores das </t>
    </r>
    <r>
      <rPr>
        <rFont val="Gill Sans"/>
        <color rgb="FFFFFFFF"/>
      </rPr>
      <t>linhas em branco</t>
    </r>
    <r>
      <rPr>
        <rFont val="Gill Sans"/>
        <color theme="1"/>
      </rPr>
      <t xml:space="preserve">;
- As </t>
    </r>
    <r>
      <rPr>
        <rFont val="Gill Sans"/>
        <color rgb="FF666666"/>
      </rPr>
      <t>linhas em cinza</t>
    </r>
    <r>
      <rPr>
        <rFont val="Gill Sans"/>
        <color theme="1"/>
      </rPr>
      <t xml:space="preserve"> são compostas por fórmulas e serão preenchidas automaticamente.</t>
    </r>
  </si>
  <si>
    <t>Planilha de Acompanhamento de Metas e Métricas para Corretoras de Seguros</t>
  </si>
  <si>
    <r>
      <rPr>
        <rFont val="Gill Sans"/>
        <b/>
        <color rgb="FFFF0000"/>
        <sz val="12.0"/>
      </rPr>
      <t>Glossário de Métricas para Preencher</t>
    </r>
    <r>
      <rPr>
        <rFont val="Gill Sans"/>
        <b/>
        <color rgb="FF980000"/>
        <sz val="12.0"/>
      </rPr>
      <t xml:space="preserve">
</t>
    </r>
    <r>
      <rPr>
        <rFont val="Gill Sans"/>
        <b/>
        <color theme="1"/>
        <sz val="10.0"/>
      </rPr>
      <t xml:space="preserve">
Cotações:</t>
    </r>
    <r>
      <rPr>
        <rFont val="Gill Sans"/>
        <b val="0"/>
        <color theme="1"/>
        <sz val="10.0"/>
      </rPr>
      <t xml:space="preserve"> seus leads quentes, aqueles que pediram cotação;
</t>
    </r>
    <r>
      <rPr>
        <rFont val="Gill Sans"/>
        <b/>
        <color theme="1"/>
        <sz val="10.0"/>
      </rPr>
      <t xml:space="preserve">Propostas: </t>
    </r>
    <r>
      <rPr>
        <rFont val="Gill Sans"/>
        <b val="0"/>
        <color theme="1"/>
        <sz val="10.0"/>
      </rPr>
      <t xml:space="preserve">leads para quem você efetivamente enviou proposta;
</t>
    </r>
    <r>
      <rPr>
        <rFont val="Gill Sans"/>
        <b/>
        <color theme="1"/>
        <sz val="10.0"/>
      </rPr>
      <t xml:space="preserve">Apólices: </t>
    </r>
    <r>
      <rPr>
        <rFont val="Gill Sans"/>
        <b val="0"/>
        <color theme="1"/>
        <sz val="10.0"/>
      </rPr>
      <t xml:space="preserve">apólices efetivamente contratadas.
</t>
    </r>
    <r>
      <rPr>
        <rFont val="Gill Sans"/>
        <b/>
        <color theme="1"/>
        <sz val="10.0"/>
      </rPr>
      <t xml:space="preserve">Conversão Cotação x Proposta: </t>
    </r>
    <r>
      <rPr>
        <rFont val="Gill Sans"/>
        <b val="0"/>
        <color theme="1"/>
        <sz val="10.0"/>
      </rPr>
      <t xml:space="preserve">A taxa de conversão entre todas as cotações que realizou x propostas enviadas. </t>
    </r>
    <r>
      <rPr>
        <rFont val="Gill Sans"/>
        <b val="0"/>
        <i/>
        <color theme="1"/>
        <sz val="10.0"/>
      </rPr>
      <t>Linha preenchida por fórmula.</t>
    </r>
    <r>
      <rPr>
        <rFont val="Gill Sans"/>
        <b val="0"/>
        <color theme="1"/>
        <sz val="10.0"/>
      </rPr>
      <t xml:space="preserve">
</t>
    </r>
    <r>
      <rPr>
        <rFont val="Gill Sans"/>
        <b/>
        <color theme="1"/>
        <sz val="10.0"/>
      </rPr>
      <t xml:space="preserve">Conversão Proposta x Apólice: </t>
    </r>
    <r>
      <rPr>
        <rFont val="Gill Sans"/>
        <b val="0"/>
        <color theme="1"/>
        <sz val="10.0"/>
      </rPr>
      <t>A taxa de conversão entre todas as propostas que enviou x apólices emitidas.</t>
    </r>
    <r>
      <rPr>
        <rFont val="Gill Sans"/>
        <b/>
        <color theme="1"/>
        <sz val="10.0"/>
      </rPr>
      <t xml:space="preserve"> </t>
    </r>
    <r>
      <rPr>
        <rFont val="Gill Sans"/>
        <b val="0"/>
        <i/>
        <color theme="1"/>
        <sz val="10.0"/>
      </rPr>
      <t>Linha preenchida por fórmula.</t>
    </r>
    <r>
      <rPr>
        <rFont val="Gill Sans"/>
        <b/>
        <color theme="1"/>
        <sz val="10.0"/>
      </rPr>
      <t xml:space="preserve">
Investimento em Aquisição: </t>
    </r>
    <r>
      <rPr>
        <rFont val="Gill Sans"/>
        <b val="0"/>
        <color theme="1"/>
        <sz val="10.0"/>
      </rPr>
      <t>Quanto sua corretora investiu em esforços para adquirir novos segurados. Contabilize salários, fornecedores, e tudo o que envolver esta função.</t>
    </r>
    <r>
      <rPr>
        <rFont val="Gill Sans"/>
        <b/>
        <color theme="1"/>
        <sz val="10.0"/>
      </rPr>
      <t xml:space="preserve">
Comissão: </t>
    </r>
    <r>
      <rPr>
        <rFont val="Gill Sans"/>
        <b val="0"/>
        <color theme="1"/>
        <sz val="10.0"/>
      </rPr>
      <t xml:space="preserve">O valor total gerado de comissão no período. </t>
    </r>
    <r>
      <rPr>
        <rFont val="Gill Sans"/>
        <b val="0"/>
        <i/>
        <color theme="1"/>
        <sz val="10.0"/>
      </rPr>
      <t>Deve ser inserido manualmente.</t>
    </r>
    <r>
      <rPr>
        <rFont val="Gill Sans"/>
        <b/>
        <color theme="1"/>
        <sz val="10.0"/>
      </rPr>
      <t xml:space="preserve">
CAS: </t>
    </r>
    <r>
      <rPr>
        <rFont val="Gill Sans"/>
        <b val="0"/>
        <color theme="1"/>
        <sz val="10.0"/>
      </rPr>
      <t xml:space="preserve">O custo de aquisição do segurado. Divide-se o investimento no período pelo número de novos segurados. </t>
    </r>
    <r>
      <rPr>
        <rFont val="Gill Sans"/>
        <b val="0"/>
        <i/>
        <color theme="1"/>
        <sz val="10.0"/>
      </rPr>
      <t>Linha preenchida por fórmula.</t>
    </r>
    <r>
      <rPr>
        <rFont val="Gill Sans"/>
        <b/>
        <color theme="1"/>
        <sz val="10.0"/>
      </rPr>
      <t xml:space="preserve">
VIS: </t>
    </r>
    <r>
      <rPr>
        <rFont val="Gill Sans"/>
        <b val="0"/>
        <color theme="1"/>
        <sz val="10.0"/>
      </rPr>
      <t xml:space="preserve">O valor integral gerado pelo usuário ao longo de seu tempo de relacionamento. Multiplica-se a comissão integral (não parcelada) pelo número de anos de relacionamento médio. </t>
    </r>
    <r>
      <rPr>
        <rFont val="Gill Sans"/>
        <b val="0"/>
        <i/>
        <color theme="1"/>
        <sz val="10.0"/>
      </rPr>
      <t>Linha preenchida por fórmula.</t>
    </r>
    <r>
      <rPr>
        <rFont val="Gill Sans"/>
        <b/>
        <color theme="1"/>
        <sz val="10.0"/>
      </rPr>
      <t xml:space="preserve">
Anos de Relacionamento em Média: </t>
    </r>
    <r>
      <rPr>
        <rFont val="Gill Sans"/>
        <b val="0"/>
        <color theme="1"/>
        <sz val="10.0"/>
      </rPr>
      <t>Por quantos anos, em média, seus clientes renovam com você? Insira este dado manualmente.</t>
    </r>
    <r>
      <rPr>
        <rFont val="Gill Sans"/>
        <b/>
        <color theme="1"/>
        <sz val="10.0"/>
      </rPr>
      <t xml:space="preserve">
Proporção VIS:CAS: </t>
    </r>
    <r>
      <rPr>
        <rFont val="Gill Sans"/>
        <b val="0"/>
        <color theme="1"/>
        <sz val="10.0"/>
      </rPr>
      <t xml:space="preserve">Quantas vezes o VIS paga o CAS. </t>
    </r>
    <r>
      <rPr>
        <rFont val="Gill Sans"/>
        <b val="0"/>
        <i/>
        <color theme="1"/>
        <sz val="10.0"/>
      </rPr>
      <t>Linha preenchida por fórmula.</t>
    </r>
  </si>
  <si>
    <t>Utilize esta planilha para registrar os resultados de sua corretora.</t>
  </si>
  <si>
    <r>
      <rPr>
        <rFont val="Gill Sans"/>
        <b/>
        <color rgb="FFFFFFFF"/>
        <sz val="14.0"/>
      </rPr>
      <t>Procurando uma forma de alavancar o crescimento da sua Corretora?</t>
    </r>
    <r>
      <rPr>
        <rFont val="Gill Sans"/>
        <b/>
        <color rgb="FFFFFFFF"/>
        <sz val="12.0"/>
      </rPr>
      <t xml:space="preserve">
</t>
    </r>
    <r>
      <rPr>
        <rFont val="Gill Sans"/>
        <color rgb="FFFFFFFF"/>
        <sz val="12.0"/>
      </rPr>
      <t>Agende um horário com a nossa equipe de especialistas em Corretoras de Seguros.</t>
    </r>
  </si>
  <si>
    <t>Agende uma conversa</t>
  </si>
  <si>
    <t>ACOMPANHAMENTO DE METAS</t>
  </si>
  <si>
    <t>Mês</t>
  </si>
  <si>
    <t>July 0202</t>
  </si>
  <si>
    <t>October 0202</t>
  </si>
  <si>
    <t>INDICADORES DE DESEMPENHO DO FUNIL</t>
  </si>
  <si>
    <t>Cotações</t>
  </si>
  <si>
    <t>Meta Cotação</t>
  </si>
  <si>
    <t>Resultado Cotação</t>
  </si>
  <si>
    <t>% de Meta Cotação</t>
  </si>
  <si>
    <t>Propostas</t>
  </si>
  <si>
    <t>Meta Proposta</t>
  </si>
  <si>
    <t>Resultado Proposta</t>
  </si>
  <si>
    <t>% de Meta Proposta</t>
  </si>
  <si>
    <t>Apólices</t>
  </si>
  <si>
    <t>Meta Apólice</t>
  </si>
  <si>
    <t>Resultado Apólice</t>
  </si>
  <si>
    <t>% de Meta Apólice</t>
  </si>
  <si>
    <t>INDICADORES DE TAXA DE CONVERSÃO</t>
  </si>
  <si>
    <t>Conversão Cotações x Propostas</t>
  </si>
  <si>
    <t>Meta Cotação x Proposta</t>
  </si>
  <si>
    <t>Resultado Cotação x Proposta</t>
  </si>
  <si>
    <t>% de Meta Cotação Proposta</t>
  </si>
  <si>
    <t>Conversão Propostas x Apólices</t>
  </si>
  <si>
    <t>Meta Proposta x Apólice</t>
  </si>
  <si>
    <t>Resultado Proposta x Apólice</t>
  </si>
  <si>
    <t>% de Meta Proposta x Apólice</t>
  </si>
  <si>
    <t>INDICADORES ECONÔMICOS</t>
  </si>
  <si>
    <t>Investimento em Aquisição de Novos Segurados</t>
  </si>
  <si>
    <t>Meta Investimento</t>
  </si>
  <si>
    <t>Resultado Investimento</t>
  </si>
  <si>
    <t>% de Meta Investimento</t>
  </si>
  <si>
    <t>Faturamento (Comissão) Novos Segurados</t>
  </si>
  <si>
    <t>Meta Comissão</t>
  </si>
  <si>
    <t>Resultado Comissão</t>
  </si>
  <si>
    <t>% de Meta Comissão</t>
  </si>
  <si>
    <t>CAS (Custo de Aquisição de Segurado)</t>
  </si>
  <si>
    <t>Meta CAS</t>
  </si>
  <si>
    <t>Resultado CAS</t>
  </si>
  <si>
    <t>% de Meta CAS</t>
  </si>
  <si>
    <t>VIS (Valor Integral do Segurado)</t>
  </si>
  <si>
    <t>Meta VIS</t>
  </si>
  <si>
    <t>Resultado VIS</t>
  </si>
  <si>
    <t>% de Meta VIS</t>
  </si>
  <si>
    <t>Média de Anos de Relacionamento</t>
  </si>
  <si>
    <t>Meta Anos de Relacionamento</t>
  </si>
  <si>
    <t>Resultado Anos de Relacionamento</t>
  </si>
  <si>
    <t>% de Meta Anos de Relacionamento</t>
  </si>
  <si>
    <t>Proporção VIS:CAS</t>
  </si>
  <si>
    <t>Meta Proporção VIS:CAS</t>
  </si>
  <si>
    <t>Resultado Proporção VIS:CAS</t>
  </si>
  <si>
    <t>% de Proporção VIS:CAS</t>
  </si>
  <si>
    <t>ACOMPANHE SUAS METAS EM GRÁFICOS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</si>
</sst>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m&quot; , &quot;yy"/>
    <numFmt numFmtId="165" formatCode="mmmm-yyyy"/>
    <numFmt numFmtId="166" formatCode="mmmm yyyy"/>
    <numFmt numFmtId="167" formatCode="0.0%"/>
    <numFmt numFmtId="168" formatCode="[$R$ -416]#,##0.00"/>
    <numFmt numFmtId="169" formatCode="#,##0.0"/>
  </numFmts>
  <fonts count="42">
    <font>
      <sz val="10.0"/>
      <color rgb="FF000000"/>
      <name val="Calibri"/>
      <scheme val="minor"/>
    </font>
    <font>
      <color theme="0"/>
      <name val="Gill Sans"/>
    </font>
    <font>
      <b/>
      <sz val="18.0"/>
      <color theme="0"/>
      <name val="Gill Sans"/>
    </font>
    <font>
      <color theme="1"/>
      <name val="Gill Sans"/>
    </font>
    <font/>
    <font>
      <b/>
      <sz val="36.0"/>
      <color theme="1"/>
      <name val="Gill Sans"/>
    </font>
    <font>
      <b/>
      <sz val="10.0"/>
      <color theme="1"/>
      <name val="Gill Sans"/>
    </font>
    <font>
      <sz val="14.0"/>
      <color theme="1"/>
      <name val="Gill Sans"/>
    </font>
    <font>
      <sz val="12.0"/>
      <color theme="0"/>
      <name val="Gill Sans"/>
    </font>
    <font>
      <b/>
      <u/>
      <sz val="14.0"/>
      <color rgb="FFFF0000"/>
      <name val="Gill Sans"/>
    </font>
    <font>
      <b/>
      <sz val="18.0"/>
      <color rgb="FFFFFFFF"/>
      <name val="Inter"/>
    </font>
    <font>
      <b/>
      <sz val="22.0"/>
      <color rgb="FFFFFFFF"/>
      <name val="Inter"/>
    </font>
    <font>
      <color theme="1"/>
      <name val="Inter"/>
    </font>
    <font>
      <sz val="12.0"/>
      <color theme="1"/>
      <name val="Inter"/>
    </font>
    <font>
      <b/>
      <sz val="11.0"/>
      <color rgb="FFFFFFFF"/>
      <name val="Inter"/>
    </font>
    <font>
      <sz val="11.0"/>
      <color theme="1"/>
      <name val="Inter"/>
    </font>
    <font>
      <b/>
      <sz val="12.0"/>
      <color rgb="FF073763"/>
      <name val="Inter"/>
    </font>
    <font>
      <b/>
      <sz val="14.0"/>
      <color theme="0"/>
      <name val="Inter"/>
    </font>
    <font>
      <color theme="0"/>
      <name val="Inter"/>
    </font>
    <font>
      <b/>
      <sz val="11.0"/>
      <color theme="0"/>
      <name val="Inter"/>
    </font>
    <font>
      <sz val="10.0"/>
      <color rgb="FF343B49"/>
      <name val="Inter"/>
    </font>
    <font>
      <sz val="10.0"/>
      <color theme="1"/>
      <name val="Inter"/>
    </font>
    <font>
      <b/>
      <sz val="10.0"/>
      <color theme="1"/>
      <name val="Inter"/>
    </font>
    <font>
      <b/>
      <sz val="10.0"/>
      <color rgb="FF38761D"/>
      <name val="Inter"/>
    </font>
    <font>
      <sz val="9.0"/>
      <color rgb="FF666666"/>
      <name val="Inter"/>
    </font>
    <font>
      <b/>
      <sz val="14.0"/>
      <color theme="1"/>
      <name val="Inter"/>
    </font>
    <font>
      <b/>
      <sz val="11.0"/>
      <color theme="1"/>
      <name val="Inter"/>
    </font>
    <font>
      <b/>
      <sz val="14.0"/>
      <color rgb="FF073763"/>
      <name val="Inter"/>
    </font>
    <font>
      <sz val="14.0"/>
      <color theme="1"/>
      <name val="Inter"/>
    </font>
    <font>
      <color theme="1"/>
      <name val="Calibri"/>
    </font>
    <font>
      <color rgb="FF343B49"/>
      <name val="Inter"/>
    </font>
    <font>
      <b/>
      <color rgb="FF38761D"/>
      <name val="Inter"/>
    </font>
    <font>
      <i/>
      <sz val="9.0"/>
      <color rgb="FF666666"/>
      <name val="Inter"/>
    </font>
    <font>
      <b/>
      <sz val="18.0"/>
      <color rgb="FFFFFFFF"/>
      <name val="Gill Sans"/>
    </font>
    <font>
      <b/>
      <sz val="22.0"/>
      <color rgb="FFFFFFFF"/>
      <name val="Gill Sans"/>
    </font>
    <font>
      <b/>
      <sz val="14.0"/>
      <color theme="0"/>
      <name val="Gill Sans"/>
    </font>
    <font>
      <b/>
      <sz val="11.0"/>
      <color theme="1"/>
      <name val="Gill Sans"/>
    </font>
    <font>
      <sz val="10.0"/>
      <color rgb="FF343B49"/>
      <name val="Gill Sans"/>
    </font>
    <font>
      <sz val="10.0"/>
      <color theme="1"/>
      <name val="Gill Sans"/>
    </font>
    <font>
      <b/>
      <sz val="10.0"/>
      <color rgb="FF38761D"/>
      <name val="Gill Sans"/>
    </font>
    <font>
      <sz val="14.0"/>
      <color theme="0"/>
      <name val="Gill Sans"/>
    </font>
    <font>
      <b/>
      <sz val="14.0"/>
      <color rgb="FFFFFFFF"/>
      <name val="Gill Sans"/>
    </font>
  </fonts>
  <fills count="11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EA9999"/>
        <bgColor rgb="FFEA9999"/>
      </patternFill>
    </fill>
    <fill>
      <patternFill patternType="solid">
        <fgColor theme="1"/>
        <bgColor theme="1"/>
      </patternFill>
    </fill>
    <fill>
      <patternFill patternType="solid">
        <fgColor rgb="FFFF0000"/>
        <bgColor rgb="FFFF0000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DD7E6B"/>
        <bgColor rgb="FFDD7E6B"/>
      </patternFill>
    </fill>
    <fill>
      <patternFill patternType="solid">
        <fgColor rgb="FFE06666"/>
        <bgColor rgb="FFE06666"/>
      </patternFill>
    </fill>
  </fills>
  <borders count="11">
    <border/>
    <border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/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1" fillId="2" fontId="1" numFmtId="0" xfId="0" applyAlignment="1" applyBorder="1" applyFont="1">
      <alignment vertical="center"/>
    </xf>
    <xf borderId="2" fillId="2" fontId="2" numFmtId="0" xfId="0" applyAlignment="1" applyBorder="1" applyFont="1">
      <alignment readingOrder="0" shrinkToFit="0" vertical="center" wrapText="0"/>
    </xf>
    <xf borderId="2" fillId="2" fontId="1" numFmtId="0" xfId="0" applyAlignment="1" applyBorder="1" applyFont="1">
      <alignment vertical="center"/>
    </xf>
    <xf borderId="0" fillId="3" fontId="3" numFmtId="0" xfId="0" applyFill="1" applyFont="1"/>
    <xf borderId="0" fillId="3" fontId="3" numFmtId="0" xfId="0" applyAlignment="1" applyFont="1">
      <alignment readingOrder="0" shrinkToFit="0" wrapText="1"/>
    </xf>
    <xf borderId="3" fillId="4" fontId="3" numFmtId="0" xfId="0" applyAlignment="1" applyBorder="1" applyFill="1" applyFont="1">
      <alignment readingOrder="0" shrinkToFit="0" wrapText="1"/>
    </xf>
    <xf borderId="4" fillId="0" fontId="4" numFmtId="0" xfId="0" applyBorder="1" applyFont="1"/>
    <xf borderId="4" fillId="4" fontId="3" numFmtId="0" xfId="0" applyAlignment="1" applyBorder="1" applyFont="1">
      <alignment readingOrder="0" shrinkToFit="0" wrapText="1"/>
    </xf>
    <xf borderId="5" fillId="4" fontId="3" numFmtId="0" xfId="0" applyAlignment="1" applyBorder="1" applyFont="1">
      <alignment readingOrder="0" shrinkToFit="0" wrapText="1"/>
    </xf>
    <xf borderId="6" fillId="0" fontId="4" numFmtId="0" xfId="0" applyBorder="1" applyFont="1"/>
    <xf borderId="0" fillId="4" fontId="3" numFmtId="0" xfId="0" applyAlignment="1" applyFont="1">
      <alignment readingOrder="0" shrinkToFit="0" wrapText="1"/>
    </xf>
    <xf borderId="7" fillId="4" fontId="3" numFmtId="0" xfId="0" applyAlignment="1" applyBorder="1" applyFont="1">
      <alignment readingOrder="0" shrinkToFit="0" wrapText="1"/>
    </xf>
    <xf borderId="8" fillId="0" fontId="4" numFmtId="0" xfId="0" applyBorder="1" applyFont="1"/>
    <xf borderId="1" fillId="0" fontId="4" numFmtId="0" xfId="0" applyBorder="1" applyFont="1"/>
    <xf borderId="1" fillId="4" fontId="3" numFmtId="0" xfId="0" applyAlignment="1" applyBorder="1" applyFont="1">
      <alignment readingOrder="0" shrinkToFit="0" wrapText="1"/>
    </xf>
    <xf borderId="9" fillId="4" fontId="3" numFmtId="0" xfId="0" applyAlignment="1" applyBorder="1" applyFont="1">
      <alignment readingOrder="0" shrinkToFit="0" wrapText="1"/>
    </xf>
    <xf borderId="0" fillId="3" fontId="5" numFmtId="0" xfId="0" applyAlignment="1" applyFont="1">
      <alignment readingOrder="0" shrinkToFit="0" wrapText="1"/>
    </xf>
    <xf borderId="0" fillId="3" fontId="6" numFmtId="0" xfId="0" applyAlignment="1" applyFont="1">
      <alignment readingOrder="0" shrinkToFit="0" wrapText="1"/>
    </xf>
    <xf borderId="0" fillId="3" fontId="6" numFmtId="0" xfId="0" applyAlignment="1" applyFont="1">
      <alignment readingOrder="0" shrinkToFit="0" wrapText="0"/>
    </xf>
    <xf borderId="0" fillId="3" fontId="7" numFmtId="0" xfId="0" applyAlignment="1" applyFont="1">
      <alignment readingOrder="0" shrinkToFit="0" wrapText="1"/>
    </xf>
    <xf borderId="4" fillId="5" fontId="1" numFmtId="0" xfId="0" applyBorder="1" applyFill="1" applyFont="1"/>
    <xf borderId="4" fillId="5" fontId="8" numFmtId="0" xfId="0" applyAlignment="1" applyBorder="1" applyFont="1">
      <alignment horizontal="left" readingOrder="0" shrinkToFit="0" wrapText="1"/>
    </xf>
    <xf borderId="0" fillId="5" fontId="1" numFmtId="0" xfId="0" applyFont="1"/>
    <xf borderId="0" fillId="5" fontId="9" numFmtId="0" xfId="0" applyAlignment="1" applyFont="1">
      <alignment horizontal="left" readingOrder="0" vertical="center"/>
    </xf>
    <xf borderId="0" fillId="3" fontId="10" numFmtId="0" xfId="0" applyAlignment="1" applyFont="1">
      <alignment horizontal="center" readingOrder="0" vertical="center"/>
    </xf>
    <xf borderId="0" fillId="6" fontId="11" numFmtId="0" xfId="0" applyAlignment="1" applyFill="1" applyFont="1">
      <alignment horizontal="left" readingOrder="0" vertical="center"/>
    </xf>
    <xf borderId="0" fillId="3" fontId="12" numFmtId="0" xfId="0" applyFont="1"/>
    <xf borderId="0" fillId="3" fontId="13" numFmtId="0" xfId="0" applyAlignment="1" applyFont="1">
      <alignment vertical="center"/>
    </xf>
    <xf borderId="0" fillId="0" fontId="12" numFmtId="0" xfId="0" applyAlignment="1" applyFont="1">
      <alignment horizontal="left" vertical="center"/>
    </xf>
    <xf borderId="0" fillId="0" fontId="12" numFmtId="0" xfId="0" applyFont="1"/>
    <xf borderId="0" fillId="3" fontId="13" numFmtId="164" xfId="0" applyAlignment="1" applyFont="1" applyNumberFormat="1">
      <alignment vertical="center"/>
    </xf>
    <xf borderId="0" fillId="6" fontId="14" numFmtId="0" xfId="0" applyAlignment="1" applyFont="1">
      <alignment horizontal="center" readingOrder="0" vertical="center"/>
    </xf>
    <xf borderId="0" fillId="6" fontId="14" numFmtId="165" xfId="0" applyAlignment="1" applyFont="1" applyNumberFormat="1">
      <alignment horizontal="center" readingOrder="0" vertical="center"/>
    </xf>
    <xf borderId="0" fillId="6" fontId="14" numFmtId="166" xfId="0" applyAlignment="1" applyFont="1" applyNumberFormat="1">
      <alignment horizontal="center" readingOrder="0" vertical="center"/>
    </xf>
    <xf borderId="0" fillId="3" fontId="15" numFmtId="0" xfId="0" applyAlignment="1" applyFont="1">
      <alignment vertical="center"/>
    </xf>
    <xf borderId="0" fillId="3" fontId="16" numFmtId="0" xfId="0" applyAlignment="1" applyFont="1">
      <alignment horizontal="center" shrinkToFit="0" vertical="center" wrapText="1"/>
    </xf>
    <xf borderId="0" fillId="7" fontId="17" numFmtId="0" xfId="0" applyAlignment="1" applyFill="1" applyFont="1">
      <alignment horizontal="left" readingOrder="0" vertical="center"/>
    </xf>
    <xf borderId="0" fillId="7" fontId="18" numFmtId="3" xfId="0" applyAlignment="1" applyFont="1" applyNumberFormat="1">
      <alignment vertical="bottom"/>
    </xf>
    <xf borderId="0" fillId="7" fontId="19" numFmtId="0" xfId="0" applyAlignment="1" applyFont="1">
      <alignment horizontal="left" readingOrder="0" vertical="center"/>
    </xf>
    <xf borderId="0" fillId="0" fontId="20" numFmtId="0" xfId="0" applyAlignment="1" applyFont="1">
      <alignment horizontal="left" readingOrder="0" vertical="center"/>
    </xf>
    <xf borderId="0" fillId="0" fontId="21" numFmtId="3" xfId="0" applyAlignment="1" applyFont="1" applyNumberFormat="1">
      <alignment horizontal="center" readingOrder="0" vertical="center"/>
    </xf>
    <xf borderId="0" fillId="0" fontId="22" numFmtId="3" xfId="0" applyAlignment="1" applyFont="1" applyNumberFormat="1">
      <alignment horizontal="center" readingOrder="0" vertical="center"/>
    </xf>
    <xf borderId="0" fillId="8" fontId="20" numFmtId="0" xfId="0" applyAlignment="1" applyFill="1" applyFont="1">
      <alignment horizontal="left" readingOrder="0" vertical="center"/>
    </xf>
    <xf borderId="0" fillId="8" fontId="23" numFmtId="167" xfId="0" applyAlignment="1" applyFont="1" applyNumberFormat="1">
      <alignment horizontal="center" vertical="center"/>
    </xf>
    <xf borderId="0" fillId="6" fontId="19" numFmtId="0" xfId="0" applyAlignment="1" applyFont="1">
      <alignment horizontal="left" readingOrder="0" vertical="center"/>
    </xf>
    <xf borderId="0" fillId="6" fontId="12" numFmtId="3" xfId="0" applyAlignment="1" applyFont="1" applyNumberFormat="1">
      <alignment vertical="bottom"/>
    </xf>
    <xf borderId="0" fillId="0" fontId="24" numFmtId="0" xfId="0" applyAlignment="1" applyFont="1">
      <alignment horizontal="left" vertical="center"/>
    </xf>
    <xf borderId="0" fillId="0" fontId="21" numFmtId="10" xfId="0" applyAlignment="1" applyFont="1" applyNumberFormat="1">
      <alignment horizontal="center" vertical="center"/>
    </xf>
    <xf borderId="0" fillId="9" fontId="25" numFmtId="0" xfId="0" applyAlignment="1" applyFill="1" applyFont="1">
      <alignment horizontal="left" readingOrder="0" vertical="center"/>
    </xf>
    <xf borderId="0" fillId="9" fontId="12" numFmtId="3" xfId="0" applyAlignment="1" applyFont="1" applyNumberFormat="1">
      <alignment vertical="bottom"/>
    </xf>
    <xf borderId="0" fillId="9" fontId="26" numFmtId="0" xfId="0" applyAlignment="1" applyFont="1">
      <alignment horizontal="left" readingOrder="0" vertical="center"/>
    </xf>
    <xf borderId="0" fillId="8" fontId="21" numFmtId="10" xfId="0" applyAlignment="1" applyFont="1" applyNumberFormat="1">
      <alignment horizontal="center" vertical="center"/>
    </xf>
    <xf borderId="0" fillId="8" fontId="22" numFmtId="10" xfId="0" applyAlignment="1" applyFont="1" applyNumberFormat="1">
      <alignment horizontal="center" vertical="center"/>
    </xf>
    <xf borderId="0" fillId="7" fontId="20" numFmtId="0" xfId="0" applyAlignment="1" applyFont="1">
      <alignment horizontal="left" readingOrder="0" vertical="center"/>
    </xf>
    <xf borderId="0" fillId="7" fontId="21" numFmtId="10" xfId="0" applyAlignment="1" applyFont="1" applyNumberFormat="1">
      <alignment horizontal="center" vertical="center"/>
    </xf>
    <xf borderId="0" fillId="7" fontId="22" numFmtId="10" xfId="0" applyAlignment="1" applyFont="1" applyNumberFormat="1">
      <alignment horizontal="center" vertical="center"/>
    </xf>
    <xf borderId="0" fillId="7" fontId="23" numFmtId="167" xfId="0" applyAlignment="1" applyFont="1" applyNumberFormat="1">
      <alignment horizontal="center" vertical="center"/>
    </xf>
    <xf borderId="0" fillId="3" fontId="27" numFmtId="0" xfId="0" applyAlignment="1" applyFont="1">
      <alignment horizontal="center" shrinkToFit="0" vertical="center" wrapText="1"/>
    </xf>
    <xf borderId="0" fillId="10" fontId="25" numFmtId="0" xfId="0" applyAlignment="1" applyFill="1" applyFont="1">
      <alignment horizontal="left" readingOrder="0" vertical="center"/>
    </xf>
    <xf borderId="0" fillId="10" fontId="28" numFmtId="3" xfId="0" applyAlignment="1" applyFont="1" applyNumberFormat="1">
      <alignment vertical="bottom"/>
    </xf>
    <xf borderId="0" fillId="3" fontId="28" numFmtId="0" xfId="0" applyFont="1"/>
    <xf borderId="0" fillId="10" fontId="26" numFmtId="0" xfId="0" applyAlignment="1" applyFont="1">
      <alignment horizontal="left" readingOrder="0" vertical="center"/>
    </xf>
    <xf borderId="0" fillId="10" fontId="12" numFmtId="3" xfId="0" applyAlignment="1" applyFont="1" applyNumberFormat="1">
      <alignment vertical="bottom"/>
    </xf>
    <xf borderId="0" fillId="3" fontId="16" numFmtId="168" xfId="0" applyAlignment="1" applyFont="1" applyNumberFormat="1">
      <alignment horizontal="center" shrinkToFit="0" vertical="center" wrapText="1"/>
    </xf>
    <xf borderId="0" fillId="0" fontId="20" numFmtId="168" xfId="0" applyAlignment="1" applyFont="1" applyNumberFormat="1">
      <alignment horizontal="left" readingOrder="0" vertical="center"/>
    </xf>
    <xf borderId="0" fillId="0" fontId="21" numFmtId="168" xfId="0" applyAlignment="1" applyFont="1" applyNumberFormat="1">
      <alignment horizontal="center" readingOrder="0" vertical="center"/>
    </xf>
    <xf borderId="0" fillId="3" fontId="12" numFmtId="168" xfId="0" applyFont="1" applyNumberFormat="1"/>
    <xf borderId="0" fillId="0" fontId="22" numFmtId="168" xfId="0" applyAlignment="1" applyFont="1" applyNumberFormat="1">
      <alignment horizontal="center" readingOrder="0" vertical="center"/>
    </xf>
    <xf borderId="0" fillId="7" fontId="20" numFmtId="168" xfId="0" applyAlignment="1" applyFont="1" applyNumberFormat="1">
      <alignment horizontal="left" readingOrder="0" vertical="center"/>
    </xf>
    <xf borderId="0" fillId="7" fontId="21" numFmtId="168" xfId="0" applyAlignment="1" applyFont="1" applyNumberFormat="1">
      <alignment horizontal="center" readingOrder="0" vertical="center"/>
    </xf>
    <xf borderId="0" fillId="3" fontId="29" numFmtId="0" xfId="0" applyFont="1"/>
    <xf borderId="10" fillId="10" fontId="26" numFmtId="0" xfId="0" applyAlignment="1" applyBorder="1" applyFont="1">
      <alignment shrinkToFit="0" wrapText="0"/>
    </xf>
    <xf borderId="0" fillId="10" fontId="29" numFmtId="3" xfId="0" applyAlignment="1" applyFont="1" applyNumberFormat="1">
      <alignment vertical="bottom"/>
    </xf>
    <xf borderId="0" fillId="3" fontId="29" numFmtId="0" xfId="0" applyAlignment="1" applyFont="1">
      <alignment vertical="bottom"/>
    </xf>
    <xf borderId="0" fillId="3" fontId="29" numFmtId="168" xfId="0" applyFont="1" applyNumberFormat="1"/>
    <xf borderId="0" fillId="7" fontId="30" numFmtId="168" xfId="0" applyAlignment="1" applyFont="1" applyNumberFormat="1">
      <alignment readingOrder="0"/>
    </xf>
    <xf borderId="0" fillId="7" fontId="12" numFmtId="168" xfId="0" applyAlignment="1" applyFont="1" applyNumberFormat="1">
      <alignment horizontal="center"/>
    </xf>
    <xf borderId="0" fillId="3" fontId="29" numFmtId="168" xfId="0" applyAlignment="1" applyFont="1" applyNumberFormat="1">
      <alignment vertical="bottom"/>
    </xf>
    <xf borderId="0" fillId="8" fontId="30" numFmtId="0" xfId="0" applyAlignment="1" applyFont="1">
      <alignment readingOrder="0"/>
    </xf>
    <xf borderId="0" fillId="8" fontId="31" numFmtId="167" xfId="0" applyAlignment="1" applyFont="1" applyNumberFormat="1">
      <alignment horizontal="center"/>
    </xf>
    <xf borderId="0" fillId="3" fontId="26" numFmtId="0" xfId="0" applyAlignment="1" applyFont="1">
      <alignment horizontal="left" readingOrder="0" vertical="center"/>
    </xf>
    <xf borderId="0" fillId="3" fontId="12" numFmtId="3" xfId="0" applyAlignment="1" applyFont="1" applyNumberFormat="1">
      <alignment vertical="bottom"/>
    </xf>
    <xf borderId="0" fillId="0" fontId="23" numFmtId="167" xfId="0" applyAlignment="1" applyFont="1" applyNumberFormat="1">
      <alignment horizontal="center" vertical="center"/>
    </xf>
    <xf borderId="0" fillId="7" fontId="21" numFmtId="169" xfId="0" applyAlignment="1" applyFont="1" applyNumberFormat="1">
      <alignment horizontal="center" readingOrder="0" vertical="center"/>
    </xf>
    <xf borderId="0" fillId="0" fontId="32" numFmtId="0" xfId="0" applyAlignment="1" applyFont="1">
      <alignment horizontal="left" vertical="center"/>
    </xf>
    <xf borderId="0" fillId="0" fontId="12" numFmtId="10" xfId="0" applyAlignment="1" applyFont="1" applyNumberFormat="1">
      <alignment vertical="bottom"/>
    </xf>
    <xf borderId="0" fillId="5" fontId="33" numFmtId="0" xfId="0" applyAlignment="1" applyFont="1">
      <alignment horizontal="center" readingOrder="0" vertical="center"/>
    </xf>
    <xf borderId="0" fillId="5" fontId="34" numFmtId="0" xfId="0" applyAlignment="1" applyFont="1">
      <alignment horizontal="center" readingOrder="0" vertical="center"/>
    </xf>
    <xf borderId="0" fillId="5" fontId="3" numFmtId="0" xfId="0" applyFont="1"/>
    <xf borderId="0" fillId="0" fontId="3" numFmtId="0" xfId="0" applyFont="1"/>
    <xf borderId="0" fillId="6" fontId="3" numFmtId="0" xfId="0" applyFont="1"/>
    <xf borderId="0" fillId="6" fontId="35" numFmtId="0" xfId="0" applyAlignment="1" applyFont="1">
      <alignment horizontal="center" readingOrder="0" vertical="center"/>
    </xf>
    <xf borderId="0" fillId="0" fontId="36" numFmtId="0" xfId="0" applyAlignment="1" applyFont="1">
      <alignment horizontal="left" readingOrder="0" vertical="center"/>
    </xf>
    <xf borderId="0" fillId="0" fontId="3" numFmtId="3" xfId="0" applyAlignment="1" applyFont="1" applyNumberFormat="1">
      <alignment vertical="bottom"/>
    </xf>
    <xf borderId="0" fillId="0" fontId="37" numFmtId="0" xfId="0" applyAlignment="1" applyFont="1">
      <alignment horizontal="left" vertical="center"/>
    </xf>
    <xf borderId="0" fillId="0" fontId="38" numFmtId="3" xfId="0" applyAlignment="1" applyFont="1" applyNumberFormat="1">
      <alignment horizontal="center" readingOrder="0" vertical="center"/>
    </xf>
    <xf borderId="0" fillId="0" fontId="37" numFmtId="0" xfId="0" applyAlignment="1" applyFont="1">
      <alignment horizontal="left" readingOrder="0" vertical="center"/>
    </xf>
    <xf borderId="0" fillId="0" fontId="6" numFmtId="3" xfId="0" applyAlignment="1" applyFont="1" applyNumberFormat="1">
      <alignment horizontal="center" readingOrder="0" vertical="center"/>
    </xf>
    <xf borderId="0" fillId="0" fontId="39" numFmtId="167" xfId="0" applyAlignment="1" applyFont="1" applyNumberFormat="1">
      <alignment horizontal="center" vertical="center"/>
    </xf>
    <xf borderId="0" fillId="10" fontId="40" numFmtId="0" xfId="0" applyFont="1"/>
    <xf borderId="0" fillId="10" fontId="41" numFmtId="0" xfId="0" applyAlignment="1" applyFont="1">
      <alignment horizontal="center" readingOrder="0" vertical="center"/>
    </xf>
    <xf borderId="0" fillId="4" fontId="3" numFmtId="0" xfId="0" applyFont="1"/>
    <xf borderId="0" fillId="4" fontId="35" numFmtId="0" xfId="0" applyAlignment="1" applyFont="1">
      <alignment horizontal="center" readingOrder="0" vertical="center"/>
    </xf>
  </cellXfs>
  <cellStyles count="1">
    <cellStyle xfId="0" name="Normal" builtinId="0"/>
  </cellStyles>
  <dxfs count="2">
    <dxf>
      <font>
        <b/>
        <color rgb="FF38761D"/>
      </font>
      <fill>
        <patternFill patternType="none"/>
      </fill>
      <border/>
    </dxf>
    <dxf>
      <font>
        <b/>
        <color rgb="FFE06666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COTAÇÕES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'Metas x Resultados'!$B$6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Resultados'!$C$3:$N$3</c:f>
            </c:strRef>
          </c:cat>
          <c:val>
            <c:numRef>
              <c:f>'Metas x Resultados'!$C$6:$N$6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Resultados'!$B$7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Resultados'!$C$3:$N$3</c:f>
            </c:strRef>
          </c:cat>
          <c:val>
            <c:numRef>
              <c:f>'Metas x Resultados'!$C$7:$N$7</c:f>
              <c:numCache/>
            </c:numRef>
          </c:val>
          <c:smooth val="0"/>
        </c:ser>
        <c:axId val="1021302974"/>
        <c:axId val="2024065049"/>
      </c:lineChart>
      <c:catAx>
        <c:axId val="102130297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24065049"/>
      </c:catAx>
      <c:valAx>
        <c:axId val="2024065049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1302974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PROPORÇÃO VIS:CAS</a:t>
            </a:r>
          </a:p>
        </c:rich>
      </c:tx>
      <c:layout>
        <c:manualLayout>
          <c:xMode val="edge"/>
          <c:yMode val="edge"/>
          <c:x val="0.03091666666666667"/>
          <c:y val="0.044609164420485174"/>
        </c:manualLayout>
      </c:layout>
      <c:overlay val="0"/>
    </c:title>
    <c:plotArea>
      <c:layout/>
      <c:lineChart>
        <c:ser>
          <c:idx val="0"/>
          <c:order val="0"/>
          <c:tx>
            <c:strRef>
              <c:f>'Metas x Resultados'!$B$56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Resultados'!$C$56:$N$56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Resultados'!$B$57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Resultados'!$C$57:$N$57</c:f>
              <c:numCache/>
            </c:numRef>
          </c:val>
          <c:smooth val="0"/>
        </c:ser>
        <c:axId val="1757426226"/>
        <c:axId val="1095986170"/>
      </c:lineChart>
      <c:catAx>
        <c:axId val="175742622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95986170"/>
      </c:catAx>
      <c:valAx>
        <c:axId val="1095986170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5742622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PROPOSTAS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'Metas x Resultados'!$B$10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Resultados'!$C$3:$N$3</c:f>
            </c:strRef>
          </c:cat>
          <c:val>
            <c:numRef>
              <c:f>'Metas x Resultados'!$C$10:$N$10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Resultados'!$B$11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Resultados'!$C$3:$N$3</c:f>
            </c:strRef>
          </c:cat>
          <c:val>
            <c:numRef>
              <c:f>'Metas x Resultados'!$C$11:$N$11</c:f>
              <c:numCache/>
            </c:numRef>
          </c:val>
          <c:smooth val="0"/>
        </c:ser>
        <c:axId val="788100182"/>
        <c:axId val="1687114706"/>
      </c:lineChart>
      <c:catAx>
        <c:axId val="78810018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687114706"/>
      </c:catAx>
      <c:valAx>
        <c:axId val="1687114706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8100182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APÓLICES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'Metas x Resultados'!$B$14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Resultados'!$C$3:$N$3</c:f>
            </c:strRef>
          </c:cat>
          <c:val>
            <c:numRef>
              <c:f>'Metas x Resultados'!$C$14:$N$14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Resultados'!$B$15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Resultados'!$C$3:$N$3</c:f>
            </c:strRef>
          </c:cat>
          <c:val>
            <c:numRef>
              <c:f>'Metas x Resultados'!$C$15:$N$15</c:f>
              <c:numCache/>
            </c:numRef>
          </c:val>
          <c:smooth val="0"/>
        </c:ser>
        <c:axId val="1453643969"/>
        <c:axId val="12880937"/>
      </c:lineChart>
      <c:catAx>
        <c:axId val="145364396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880937"/>
      </c:catAx>
      <c:valAx>
        <c:axId val="1288093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53643969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CONVERSÃO COTAÇÃO x PROPOSTA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'Metas x Resultados'!$B$20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Resultados'!$C$20:$N$20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Resultados'!$B$21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Resultados'!$C$21:$N$21</c:f>
              <c:numCache/>
            </c:numRef>
          </c:val>
          <c:smooth val="0"/>
        </c:ser>
        <c:axId val="959929566"/>
        <c:axId val="1202073148"/>
      </c:lineChart>
      <c:catAx>
        <c:axId val="95992956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02073148"/>
      </c:catAx>
      <c:valAx>
        <c:axId val="1202073148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5992956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CONVERSÃO PROPOSTA x APÓLICE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'Metas x Resultados'!$B$25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Resultados'!$C$25:$N$25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Resultados'!$B$26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Resultados'!$C$26:$N$26</c:f>
              <c:numCache/>
            </c:numRef>
          </c:val>
          <c:smooth val="0"/>
        </c:ser>
        <c:axId val="656601740"/>
        <c:axId val="1524092963"/>
      </c:lineChart>
      <c:catAx>
        <c:axId val="6566017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24092963"/>
      </c:catAx>
      <c:valAx>
        <c:axId val="1524092963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56601740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INVESTIMENTO</a:t>
            </a:r>
          </a:p>
        </c:rich>
      </c:tx>
      <c:layout>
        <c:manualLayout>
          <c:xMode val="edge"/>
          <c:yMode val="edge"/>
          <c:x val="0.03091666666666667"/>
          <c:y val="0.04730458221024259"/>
        </c:manualLayout>
      </c:layout>
      <c:overlay val="0"/>
    </c:title>
    <c:plotArea>
      <c:layout/>
      <c:lineChart>
        <c:ser>
          <c:idx val="0"/>
          <c:order val="0"/>
          <c:tx>
            <c:strRef>
              <c:f>'Metas x Resultados'!$B$31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Resultados'!$C$31:$N$31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Resultados'!$B$32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Resultados'!$C$32:$N$32</c:f>
              <c:numCache/>
            </c:numRef>
          </c:val>
          <c:smooth val="0"/>
        </c:ser>
        <c:axId val="1208237543"/>
        <c:axId val="302207232"/>
      </c:lineChart>
      <c:catAx>
        <c:axId val="12082375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02207232"/>
      </c:catAx>
      <c:valAx>
        <c:axId val="30220723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08237543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COMISSÃO</a:t>
            </a:r>
          </a:p>
        </c:rich>
      </c:tx>
      <c:layout>
        <c:manualLayout>
          <c:xMode val="edge"/>
          <c:yMode val="edge"/>
          <c:x val="0.03091666666666667"/>
          <c:y val="0.04730458221024259"/>
        </c:manualLayout>
      </c:layout>
      <c:overlay val="0"/>
    </c:title>
    <c:plotArea>
      <c:layout/>
      <c:lineChart>
        <c:ser>
          <c:idx val="0"/>
          <c:order val="0"/>
          <c:tx>
            <c:strRef>
              <c:f>'Metas x Resultados'!$B$36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Resultados'!$C$36:$N$36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Resultados'!$B$37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Resultados'!$C$37:$N$37</c:f>
              <c:numCache/>
            </c:numRef>
          </c:val>
          <c:smooth val="0"/>
        </c:ser>
        <c:axId val="99560828"/>
        <c:axId val="491261122"/>
      </c:lineChart>
      <c:catAx>
        <c:axId val="995608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91261122"/>
      </c:catAx>
      <c:valAx>
        <c:axId val="491261122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560828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CAS</a:t>
            </a:r>
          </a:p>
        </c:rich>
      </c:tx>
      <c:layout>
        <c:manualLayout>
          <c:xMode val="edge"/>
          <c:yMode val="edge"/>
          <c:x val="0.03091666666666667"/>
          <c:y val="0.044609164420485174"/>
        </c:manualLayout>
      </c:layout>
      <c:overlay val="0"/>
    </c:title>
    <c:plotArea>
      <c:layout/>
      <c:lineChart>
        <c:ser>
          <c:idx val="0"/>
          <c:order val="0"/>
          <c:tx>
            <c:strRef>
              <c:f>'Metas x Resultados'!$B$41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Resultados'!$C$41:$N$41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Resultados'!$B$42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Resultados'!$C$42:$N$42</c:f>
              <c:numCache/>
            </c:numRef>
          </c:val>
          <c:smooth val="0"/>
        </c:ser>
        <c:axId val="689274646"/>
        <c:axId val="1904653967"/>
      </c:lineChart>
      <c:catAx>
        <c:axId val="68927464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04653967"/>
      </c:catAx>
      <c:valAx>
        <c:axId val="1904653967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689274646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3000">
                <a:solidFill>
                  <a:srgbClr val="343B49"/>
                </a:solidFill>
                <a:latin typeface="+mn-lt"/>
              </a:defRPr>
            </a:pPr>
            <a:r>
              <a:rPr b="1" sz="3000">
                <a:solidFill>
                  <a:srgbClr val="343B49"/>
                </a:solidFill>
                <a:latin typeface="+mn-lt"/>
              </a:rPr>
              <a:t>VIS</a:t>
            </a:r>
          </a:p>
        </c:rich>
      </c:tx>
      <c:layout>
        <c:manualLayout>
          <c:xMode val="edge"/>
          <c:yMode val="edge"/>
          <c:x val="0.03091666666666667"/>
          <c:y val="0.044609164420485174"/>
        </c:manualLayout>
      </c:layout>
      <c:overlay val="0"/>
    </c:title>
    <c:plotArea>
      <c:layout/>
      <c:lineChart>
        <c:ser>
          <c:idx val="0"/>
          <c:order val="0"/>
          <c:tx>
            <c:strRef>
              <c:f>'Metas x Resultados'!$B$46</c:f>
            </c:strRef>
          </c:tx>
          <c:spPr>
            <a:ln cmpd="sng">
              <a:solidFill>
                <a:srgbClr val="4F81BD"/>
              </a:solidFill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'Metas x Resultados'!$D$3:$N$3</c:f>
            </c:strRef>
          </c:cat>
          <c:val>
            <c:numRef>
              <c:f>'Metas x Resultados'!$C$46:$N$46</c:f>
              <c:numCache/>
            </c:numRef>
          </c:val>
          <c:smooth val="0"/>
        </c:ser>
        <c:ser>
          <c:idx val="1"/>
          <c:order val="1"/>
          <c:tx>
            <c:strRef>
              <c:f>'Metas x Resultados'!$B$47</c:f>
            </c:strRef>
          </c:tx>
          <c:spPr>
            <a:ln cmpd="sng">
              <a:solidFill>
                <a:srgbClr val="C0504D"/>
              </a:solidFill>
            </a:ln>
          </c:spPr>
          <c:marker>
            <c:symbol val="none"/>
          </c:marker>
          <c:cat>
            <c:strRef>
              <c:f>'Metas x Resultados'!$D$3:$N$3</c:f>
            </c:strRef>
          </c:cat>
          <c:val>
            <c:numRef>
              <c:f>'Metas x Resultados'!$C$47:$N$47</c:f>
              <c:numCache/>
            </c:numRef>
          </c:val>
          <c:smooth val="0"/>
        </c:ser>
        <c:axId val="569670464"/>
        <c:axId val="455205061"/>
      </c:lineChart>
      <c:catAx>
        <c:axId val="569670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55205061"/>
      </c:catAx>
      <c:valAx>
        <c:axId val="455205061"/>
        <c:scaling>
          <c:orientation val="minMax"/>
        </c:scaling>
        <c:delete val="0"/>
        <c:axPos val="r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69670464"/>
        <c:crosses val="max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0" Type="http://schemas.openxmlformats.org/officeDocument/2006/relationships/chart" Target="../charts/chart10.xml"/><Relationship Id="rId9" Type="http://schemas.openxmlformats.org/officeDocument/2006/relationships/chart" Target="../charts/chart9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3</xdr:row>
      <xdr:rowOff>152400</xdr:rowOff>
    </xdr:from>
    <xdr:ext cx="1543050" cy="590550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485775" cy="857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4</xdr:row>
      <xdr:rowOff>171450</xdr:rowOff>
    </xdr:from>
    <xdr:ext cx="5715000" cy="3533775"/>
    <xdr:graphicFrame>
      <xdr:nvGraphicFramePr>
        <xdr:cNvPr id="1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238125</xdr:colOff>
      <xdr:row>4</xdr:row>
      <xdr:rowOff>171450</xdr:rowOff>
    </xdr:from>
    <xdr:ext cx="5715000" cy="3533775"/>
    <xdr:graphicFrame>
      <xdr:nvGraphicFramePr>
        <xdr:cNvPr id="2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190500</xdr:colOff>
      <xdr:row>24</xdr:row>
      <xdr:rowOff>114300</xdr:rowOff>
    </xdr:from>
    <xdr:ext cx="11877675" cy="3533775"/>
    <xdr:graphicFrame>
      <xdr:nvGraphicFramePr>
        <xdr:cNvPr id="3" name="Chart 3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0</xdr:col>
      <xdr:colOff>190500</xdr:colOff>
      <xdr:row>46</xdr:row>
      <xdr:rowOff>104775</xdr:rowOff>
    </xdr:from>
    <xdr:ext cx="5715000" cy="3533775"/>
    <xdr:graphicFrame>
      <xdr:nvGraphicFramePr>
        <xdr:cNvPr id="4" name="Chart 4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7</xdr:col>
      <xdr:colOff>66675</xdr:colOff>
      <xdr:row>46</xdr:row>
      <xdr:rowOff>104775</xdr:rowOff>
    </xdr:from>
    <xdr:ext cx="5715000" cy="3533775"/>
    <xdr:graphicFrame>
      <xdr:nvGraphicFramePr>
        <xdr:cNvPr id="5" name="Chart 5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0</xdr:col>
      <xdr:colOff>190500</xdr:colOff>
      <xdr:row>69</xdr:row>
      <xdr:rowOff>104775</xdr:rowOff>
    </xdr:from>
    <xdr:ext cx="5715000" cy="3533775"/>
    <xdr:graphicFrame>
      <xdr:nvGraphicFramePr>
        <xdr:cNvPr id="6" name="Chart 6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7</xdr:col>
      <xdr:colOff>66675</xdr:colOff>
      <xdr:row>69</xdr:row>
      <xdr:rowOff>104775</xdr:rowOff>
    </xdr:from>
    <xdr:ext cx="5715000" cy="3533775"/>
    <xdr:graphicFrame>
      <xdr:nvGraphicFramePr>
        <xdr:cNvPr id="7" name="Chart 7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0</xdr:col>
      <xdr:colOff>190500</xdr:colOff>
      <xdr:row>89</xdr:row>
      <xdr:rowOff>95250</xdr:rowOff>
    </xdr:from>
    <xdr:ext cx="5715000" cy="3533775"/>
    <xdr:graphicFrame>
      <xdr:nvGraphicFramePr>
        <xdr:cNvPr id="8" name="Chart 8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7</xdr:col>
      <xdr:colOff>66675</xdr:colOff>
      <xdr:row>89</xdr:row>
      <xdr:rowOff>95250</xdr:rowOff>
    </xdr:from>
    <xdr:ext cx="5715000" cy="3533775"/>
    <xdr:graphicFrame>
      <xdr:nvGraphicFramePr>
        <xdr:cNvPr id="9" name="Chart 9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9"/>
        </a:graphicData>
      </a:graphic>
    </xdr:graphicFrame>
    <xdr:clientData fLocksWithSheet="0"/>
  </xdr:oneCellAnchor>
  <xdr:oneCellAnchor>
    <xdr:from>
      <xdr:col>0</xdr:col>
      <xdr:colOff>190500</xdr:colOff>
      <xdr:row>109</xdr:row>
      <xdr:rowOff>95250</xdr:rowOff>
    </xdr:from>
    <xdr:ext cx="11706225" cy="3533775"/>
    <xdr:graphicFrame>
      <xdr:nvGraphicFramePr>
        <xdr:cNvPr id="10" name="Chart 10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0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redelojacorr.com.br/lp-beneficios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7.29"/>
    <col customWidth="1" min="2" max="2" width="5.14"/>
    <col customWidth="1" min="3" max="3" width="12.43"/>
    <col customWidth="1" min="4" max="4" width="18.71"/>
    <col customWidth="1" min="5" max="6" width="14.43"/>
    <col customWidth="1" min="7" max="7" width="16.0"/>
    <col customWidth="1" min="8" max="8" width="6.57"/>
    <col customWidth="1" min="13" max="17" width="9.57"/>
  </cols>
  <sheetData>
    <row r="1" ht="116.25" customHeight="1">
      <c r="A1" s="1"/>
    </row>
    <row r="2" ht="116.25" customHeight="1">
      <c r="A2" s="2"/>
      <c r="B2" s="3" t="s">
        <v>0</v>
      </c>
      <c r="C2" s="4"/>
      <c r="D2" s="4"/>
      <c r="E2" s="4"/>
      <c r="F2" s="4"/>
      <c r="G2" s="4"/>
      <c r="H2" s="2"/>
      <c r="I2" s="2"/>
      <c r="J2" s="2"/>
      <c r="K2" s="2"/>
      <c r="L2" s="2"/>
      <c r="M2" s="2"/>
      <c r="N2" s="2"/>
      <c r="O2" s="2"/>
      <c r="P2" s="2"/>
      <c r="Q2" s="2"/>
    </row>
    <row r="3" ht="21.0" customHeight="1">
      <c r="A3" s="5"/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</row>
    <row r="4" ht="16.5" customHeight="1">
      <c r="A4" s="5"/>
      <c r="B4" s="5"/>
      <c r="C4" s="5"/>
      <c r="D4" s="5"/>
      <c r="E4" s="5"/>
      <c r="F4" s="5"/>
      <c r="G4" s="5"/>
      <c r="H4" s="5"/>
      <c r="I4" s="7" t="s">
        <v>1</v>
      </c>
      <c r="J4" s="8"/>
      <c r="K4" s="8"/>
      <c r="L4" s="8"/>
      <c r="M4" s="8"/>
      <c r="N4" s="9"/>
      <c r="O4" s="9"/>
      <c r="P4" s="9"/>
      <c r="Q4" s="10"/>
    </row>
    <row r="5" ht="19.5" customHeight="1">
      <c r="A5" s="5"/>
      <c r="B5" s="5"/>
      <c r="C5" s="5"/>
      <c r="D5" s="5"/>
      <c r="E5" s="5"/>
      <c r="F5" s="5"/>
      <c r="G5" s="5"/>
      <c r="H5" s="5"/>
      <c r="I5" s="11"/>
      <c r="N5" s="12"/>
      <c r="O5" s="12"/>
      <c r="P5" s="12"/>
      <c r="Q5" s="13"/>
    </row>
    <row r="6">
      <c r="A6" s="5"/>
      <c r="B6" s="5"/>
      <c r="C6" s="5"/>
      <c r="D6" s="5"/>
      <c r="E6" s="5"/>
      <c r="F6" s="5"/>
      <c r="G6" s="5"/>
      <c r="H6" s="5"/>
      <c r="I6" s="11"/>
      <c r="N6" s="12"/>
      <c r="O6" s="12"/>
      <c r="P6" s="12"/>
      <c r="Q6" s="13"/>
    </row>
    <row r="7">
      <c r="A7" s="5"/>
      <c r="B7" s="5"/>
      <c r="C7" s="5"/>
      <c r="D7" s="5"/>
      <c r="E7" s="5"/>
      <c r="F7" s="5"/>
      <c r="G7" s="5"/>
      <c r="H7" s="5"/>
      <c r="I7" s="14"/>
      <c r="J7" s="15"/>
      <c r="K7" s="15"/>
      <c r="L7" s="15"/>
      <c r="M7" s="15"/>
      <c r="N7" s="16"/>
      <c r="O7" s="16"/>
      <c r="P7" s="16"/>
      <c r="Q7" s="17"/>
    </row>
    <row r="8" ht="176.25" customHeight="1">
      <c r="A8" s="5"/>
      <c r="B8" s="18" t="s">
        <v>2</v>
      </c>
      <c r="H8" s="18"/>
      <c r="I8" s="19" t="s">
        <v>3</v>
      </c>
      <c r="Q8" s="20"/>
    </row>
    <row r="9" ht="44.25" customHeight="1">
      <c r="A9" s="5"/>
      <c r="B9" s="21" t="s">
        <v>4</v>
      </c>
      <c r="H9" s="21"/>
      <c r="Q9" s="20"/>
    </row>
    <row r="10" ht="22.5" customHeight="1">
      <c r="A10" s="5"/>
      <c r="B10" s="5"/>
      <c r="C10" s="5"/>
      <c r="D10" s="5"/>
      <c r="E10" s="5"/>
      <c r="F10" s="5"/>
      <c r="G10" s="5"/>
      <c r="H10" s="5"/>
      <c r="Q10" s="20"/>
    </row>
    <row r="11">
      <c r="A11" s="5"/>
      <c r="B11" s="5"/>
      <c r="C11" s="5"/>
      <c r="D11" s="5"/>
      <c r="E11" s="5"/>
      <c r="F11" s="5"/>
      <c r="G11" s="5"/>
      <c r="H11" s="5"/>
      <c r="Q11" s="20"/>
    </row>
    <row r="12">
      <c r="A12" s="5"/>
      <c r="B12" s="5"/>
      <c r="C12" s="5"/>
      <c r="D12" s="5"/>
      <c r="E12" s="5"/>
      <c r="F12" s="5"/>
      <c r="G12" s="5"/>
      <c r="H12" s="5"/>
      <c r="I12" s="19"/>
      <c r="J12" s="19"/>
      <c r="K12" s="19"/>
      <c r="L12" s="19"/>
      <c r="M12" s="19"/>
      <c r="N12" s="19"/>
      <c r="O12" s="19"/>
      <c r="P12" s="19"/>
      <c r="Q12" s="20"/>
    </row>
    <row r="13">
      <c r="A13" s="22"/>
      <c r="B13" s="23" t="s">
        <v>5</v>
      </c>
      <c r="C13" s="8"/>
      <c r="D13" s="8"/>
      <c r="E13" s="8"/>
      <c r="F13" s="8"/>
      <c r="G13" s="8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ht="8.25" customHeight="1">
      <c r="A14" s="24"/>
      <c r="B14" s="25" t="s">
        <v>6</v>
      </c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>
      <c r="A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>
      <c r="A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7">
    <mergeCell ref="A1:Q1"/>
    <mergeCell ref="I4:M7"/>
    <mergeCell ref="B8:G8"/>
    <mergeCell ref="I8:P11"/>
    <mergeCell ref="B9:G9"/>
    <mergeCell ref="B13:G13"/>
    <mergeCell ref="B14:G16"/>
  </mergeCells>
  <hyperlinks>
    <hyperlink r:id="rId1" ref="B14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2" width="63.86"/>
    <col customWidth="1" min="3" max="13" width="16.43"/>
    <col customWidth="1" min="14" max="38" width="19.43"/>
    <col customWidth="1" min="39" max="39" width="3.43"/>
  </cols>
  <sheetData>
    <row r="1" ht="54.75" customHeight="1">
      <c r="A1" s="26"/>
      <c r="B1" s="27" t="s">
        <v>7</v>
      </c>
      <c r="AM1" s="28"/>
    </row>
    <row r="2">
      <c r="A2" s="29"/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28"/>
    </row>
    <row r="3" ht="33.75" customHeight="1">
      <c r="A3" s="32"/>
      <c r="B3" s="33" t="s">
        <v>8</v>
      </c>
      <c r="C3" s="34">
        <v>44562.0</v>
      </c>
      <c r="D3" s="35">
        <v>44593.0</v>
      </c>
      <c r="E3" s="35">
        <v>44621.0</v>
      </c>
      <c r="F3" s="35">
        <v>44652.0</v>
      </c>
      <c r="G3" s="35">
        <v>44682.0</v>
      </c>
      <c r="H3" s="35">
        <v>44713.0</v>
      </c>
      <c r="I3" s="35">
        <v>44743.0</v>
      </c>
      <c r="J3" s="35">
        <v>44774.0</v>
      </c>
      <c r="K3" s="35">
        <v>44805.0</v>
      </c>
      <c r="L3" s="35">
        <v>44835.0</v>
      </c>
      <c r="M3" s="35">
        <v>44866.0</v>
      </c>
      <c r="N3" s="35">
        <v>44896.0</v>
      </c>
      <c r="O3" s="34">
        <v>44927.0</v>
      </c>
      <c r="P3" s="35">
        <v>44958.0</v>
      </c>
      <c r="Q3" s="35">
        <v>44986.0</v>
      </c>
      <c r="R3" s="35">
        <v>45017.0</v>
      </c>
      <c r="S3" s="35">
        <v>45047.0</v>
      </c>
      <c r="T3" s="35">
        <v>45078.0</v>
      </c>
      <c r="U3" s="35" t="s">
        <v>9</v>
      </c>
      <c r="V3" s="35">
        <v>44774.0</v>
      </c>
      <c r="W3" s="35">
        <v>44805.0</v>
      </c>
      <c r="X3" s="35">
        <v>45200.0</v>
      </c>
      <c r="Y3" s="35">
        <v>45231.0</v>
      </c>
      <c r="Z3" s="35">
        <v>45261.0</v>
      </c>
      <c r="AA3" s="34">
        <v>45292.0</v>
      </c>
      <c r="AB3" s="35">
        <v>45323.0</v>
      </c>
      <c r="AC3" s="35">
        <v>45352.0</v>
      </c>
      <c r="AD3" s="35">
        <v>45383.0</v>
      </c>
      <c r="AE3" s="35">
        <v>45413.0</v>
      </c>
      <c r="AF3" s="35">
        <v>45444.0</v>
      </c>
      <c r="AG3" s="35">
        <v>45474.0</v>
      </c>
      <c r="AH3" s="35">
        <v>45505.0</v>
      </c>
      <c r="AI3" s="35">
        <v>45536.0</v>
      </c>
      <c r="AJ3" s="35" t="s">
        <v>10</v>
      </c>
      <c r="AK3" s="35">
        <v>45597.0</v>
      </c>
      <c r="AL3" s="35">
        <v>45627.0</v>
      </c>
      <c r="AM3" s="36"/>
    </row>
    <row r="4" ht="24.75" customHeight="1">
      <c r="A4" s="37"/>
      <c r="B4" s="38" t="s">
        <v>11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28"/>
    </row>
    <row r="5" ht="24.75" customHeight="1">
      <c r="A5" s="37"/>
      <c r="B5" s="40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28"/>
    </row>
    <row r="6" ht="24.75" customHeight="1">
      <c r="A6" s="37"/>
      <c r="B6" s="41" t="s">
        <v>13</v>
      </c>
      <c r="C6" s="42">
        <v>100.0</v>
      </c>
      <c r="D6" s="42">
        <v>100.0</v>
      </c>
      <c r="E6" s="42">
        <v>100.0</v>
      </c>
      <c r="F6" s="42">
        <v>100.0</v>
      </c>
      <c r="G6" s="42">
        <v>100.0</v>
      </c>
      <c r="H6" s="42">
        <v>100.0</v>
      </c>
      <c r="I6" s="42">
        <v>100.0</v>
      </c>
      <c r="J6" s="42">
        <v>100.0</v>
      </c>
      <c r="K6" s="42">
        <v>100.0</v>
      </c>
      <c r="L6" s="42">
        <v>100.0</v>
      </c>
      <c r="M6" s="42">
        <v>100.0</v>
      </c>
      <c r="N6" s="42">
        <v>100.0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28"/>
    </row>
    <row r="7" ht="24.75" customHeight="1">
      <c r="A7" s="37"/>
      <c r="B7" s="41" t="s">
        <v>14</v>
      </c>
      <c r="C7" s="43">
        <v>120.0</v>
      </c>
      <c r="D7" s="43">
        <v>110.0</v>
      </c>
      <c r="E7" s="43">
        <v>115.0</v>
      </c>
      <c r="F7" s="43">
        <v>120.0</v>
      </c>
      <c r="G7" s="43">
        <v>110.0</v>
      </c>
      <c r="H7" s="43">
        <v>120.0</v>
      </c>
      <c r="I7" s="43">
        <v>110.0</v>
      </c>
      <c r="J7" s="43">
        <v>115.0</v>
      </c>
      <c r="K7" s="43">
        <v>120.0</v>
      </c>
      <c r="L7" s="43">
        <v>110.0</v>
      </c>
      <c r="M7" s="43">
        <v>115.0</v>
      </c>
      <c r="N7" s="43">
        <v>100.0</v>
      </c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28"/>
    </row>
    <row r="8" ht="24.75" customHeight="1">
      <c r="A8" s="37"/>
      <c r="B8" s="44" t="s">
        <v>15</v>
      </c>
      <c r="C8" s="45">
        <f t="shared" ref="C8:N8" si="1">IFERROR(C7/C6,"")</f>
        <v>1.2</v>
      </c>
      <c r="D8" s="45">
        <f t="shared" si="1"/>
        <v>1.1</v>
      </c>
      <c r="E8" s="45">
        <f t="shared" si="1"/>
        <v>1.15</v>
      </c>
      <c r="F8" s="45">
        <f t="shared" si="1"/>
        <v>1.2</v>
      </c>
      <c r="G8" s="45">
        <f t="shared" si="1"/>
        <v>1.1</v>
      </c>
      <c r="H8" s="45">
        <f t="shared" si="1"/>
        <v>1.2</v>
      </c>
      <c r="I8" s="45">
        <f t="shared" si="1"/>
        <v>1.1</v>
      </c>
      <c r="J8" s="45">
        <f t="shared" si="1"/>
        <v>1.15</v>
      </c>
      <c r="K8" s="45">
        <f t="shared" si="1"/>
        <v>1.2</v>
      </c>
      <c r="L8" s="45">
        <f t="shared" si="1"/>
        <v>1.1</v>
      </c>
      <c r="M8" s="45">
        <f t="shared" si="1"/>
        <v>1.15</v>
      </c>
      <c r="N8" s="45">
        <f t="shared" si="1"/>
        <v>1</v>
      </c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28"/>
    </row>
    <row r="9" ht="24.75" customHeight="1">
      <c r="A9" s="37"/>
      <c r="B9" s="46" t="s">
        <v>16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28"/>
    </row>
    <row r="10" ht="24.75" customHeight="1">
      <c r="A10" s="37"/>
      <c r="B10" s="41" t="s">
        <v>17</v>
      </c>
      <c r="C10" s="42">
        <v>20.0</v>
      </c>
      <c r="D10" s="42">
        <v>20.0</v>
      </c>
      <c r="E10" s="42">
        <v>20.0</v>
      </c>
      <c r="F10" s="42">
        <v>20.0</v>
      </c>
      <c r="G10" s="42">
        <v>20.0</v>
      </c>
      <c r="H10" s="42">
        <v>20.0</v>
      </c>
      <c r="I10" s="42">
        <v>20.0</v>
      </c>
      <c r="J10" s="42">
        <v>20.0</v>
      </c>
      <c r="K10" s="42">
        <v>20.0</v>
      </c>
      <c r="L10" s="42">
        <v>20.0</v>
      </c>
      <c r="M10" s="42">
        <v>20.0</v>
      </c>
      <c r="N10" s="42">
        <v>20.0</v>
      </c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28"/>
    </row>
    <row r="11" ht="24.75" customHeight="1">
      <c r="A11" s="37"/>
      <c r="B11" s="41" t="s">
        <v>18</v>
      </c>
      <c r="C11" s="42">
        <v>25.0</v>
      </c>
      <c r="D11" s="42">
        <v>22.0</v>
      </c>
      <c r="E11" s="42">
        <v>20.0</v>
      </c>
      <c r="F11" s="42">
        <v>23.0</v>
      </c>
      <c r="G11" s="42">
        <v>25.0</v>
      </c>
      <c r="H11" s="42">
        <v>22.0</v>
      </c>
      <c r="I11" s="42">
        <v>20.0</v>
      </c>
      <c r="J11" s="42">
        <v>23.0</v>
      </c>
      <c r="K11" s="42">
        <v>24.0</v>
      </c>
      <c r="L11" s="42">
        <v>20.0</v>
      </c>
      <c r="M11" s="42">
        <v>25.0</v>
      </c>
      <c r="N11" s="42">
        <v>20.0</v>
      </c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28"/>
    </row>
    <row r="12" ht="24.75" customHeight="1">
      <c r="A12" s="37"/>
      <c r="B12" s="44" t="s">
        <v>19</v>
      </c>
      <c r="C12" s="45">
        <f t="shared" ref="C12:N12" si="2">IFERROR(C11/C10,"")</f>
        <v>1.25</v>
      </c>
      <c r="D12" s="45">
        <f t="shared" si="2"/>
        <v>1.1</v>
      </c>
      <c r="E12" s="45">
        <f t="shared" si="2"/>
        <v>1</v>
      </c>
      <c r="F12" s="45">
        <f t="shared" si="2"/>
        <v>1.15</v>
      </c>
      <c r="G12" s="45">
        <f t="shared" si="2"/>
        <v>1.25</v>
      </c>
      <c r="H12" s="45">
        <f t="shared" si="2"/>
        <v>1.1</v>
      </c>
      <c r="I12" s="45">
        <f t="shared" si="2"/>
        <v>1</v>
      </c>
      <c r="J12" s="45">
        <f t="shared" si="2"/>
        <v>1.15</v>
      </c>
      <c r="K12" s="45">
        <f t="shared" si="2"/>
        <v>1.2</v>
      </c>
      <c r="L12" s="45">
        <f t="shared" si="2"/>
        <v>1</v>
      </c>
      <c r="M12" s="45">
        <f t="shared" si="2"/>
        <v>1.25</v>
      </c>
      <c r="N12" s="45">
        <f t="shared" si="2"/>
        <v>1</v>
      </c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28"/>
    </row>
    <row r="13" ht="24.75" customHeight="1">
      <c r="A13" s="37"/>
      <c r="B13" s="46" t="s">
        <v>20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28"/>
    </row>
    <row r="14" ht="24.75" customHeight="1">
      <c r="A14" s="37"/>
      <c r="B14" s="41" t="s">
        <v>21</v>
      </c>
      <c r="C14" s="42">
        <v>5.0</v>
      </c>
      <c r="D14" s="42">
        <v>5.0</v>
      </c>
      <c r="E14" s="42">
        <v>5.0</v>
      </c>
      <c r="F14" s="42">
        <v>5.0</v>
      </c>
      <c r="G14" s="42">
        <v>5.0</v>
      </c>
      <c r="H14" s="42">
        <v>5.0</v>
      </c>
      <c r="I14" s="42">
        <v>5.0</v>
      </c>
      <c r="J14" s="42">
        <v>5.0</v>
      </c>
      <c r="K14" s="42">
        <v>5.0</v>
      </c>
      <c r="L14" s="42">
        <v>5.0</v>
      </c>
      <c r="M14" s="42">
        <v>5.0</v>
      </c>
      <c r="N14" s="42">
        <v>5.0</v>
      </c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28"/>
    </row>
    <row r="15" ht="24.75" customHeight="1">
      <c r="A15" s="37"/>
      <c r="B15" s="41" t="s">
        <v>22</v>
      </c>
      <c r="C15" s="42">
        <v>7.0</v>
      </c>
      <c r="D15" s="42">
        <v>4.0</v>
      </c>
      <c r="E15" s="42">
        <v>2.0</v>
      </c>
      <c r="F15" s="42">
        <v>8.0</v>
      </c>
      <c r="G15" s="42">
        <v>10.0</v>
      </c>
      <c r="H15" s="42">
        <v>5.0</v>
      </c>
      <c r="I15" s="42">
        <v>6.0</v>
      </c>
      <c r="J15" s="42">
        <v>4.0</v>
      </c>
      <c r="K15" s="42">
        <v>6.0</v>
      </c>
      <c r="L15" s="42">
        <v>7.0</v>
      </c>
      <c r="M15" s="42">
        <v>5.0</v>
      </c>
      <c r="N15" s="42">
        <v>4.0</v>
      </c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28"/>
    </row>
    <row r="16" ht="24.75" customHeight="1">
      <c r="A16" s="37"/>
      <c r="B16" s="44" t="s">
        <v>23</v>
      </c>
      <c r="C16" s="45">
        <f t="shared" ref="C16:N16" si="3">IFERROR(C15/C14,"")</f>
        <v>1.4</v>
      </c>
      <c r="D16" s="45">
        <f t="shared" si="3"/>
        <v>0.8</v>
      </c>
      <c r="E16" s="45">
        <f t="shared" si="3"/>
        <v>0.4</v>
      </c>
      <c r="F16" s="45">
        <f t="shared" si="3"/>
        <v>1.6</v>
      </c>
      <c r="G16" s="45">
        <f t="shared" si="3"/>
        <v>2</v>
      </c>
      <c r="H16" s="45">
        <f t="shared" si="3"/>
        <v>1</v>
      </c>
      <c r="I16" s="45">
        <f t="shared" si="3"/>
        <v>1.2</v>
      </c>
      <c r="J16" s="45">
        <f t="shared" si="3"/>
        <v>0.8</v>
      </c>
      <c r="K16" s="45">
        <f t="shared" si="3"/>
        <v>1.2</v>
      </c>
      <c r="L16" s="45">
        <f t="shared" si="3"/>
        <v>1.4</v>
      </c>
      <c r="M16" s="45">
        <f t="shared" si="3"/>
        <v>1</v>
      </c>
      <c r="N16" s="45">
        <f t="shared" si="3"/>
        <v>0.8</v>
      </c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28"/>
    </row>
    <row r="17" ht="24.75" customHeight="1">
      <c r="A17" s="37"/>
      <c r="B17" s="48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28"/>
    </row>
    <row r="18" ht="24.75" customHeight="1">
      <c r="A18" s="37"/>
      <c r="B18" s="50" t="s">
        <v>24</v>
      </c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28"/>
    </row>
    <row r="19" ht="24.75" customHeight="1">
      <c r="A19" s="37"/>
      <c r="B19" s="52" t="s">
        <v>25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28"/>
    </row>
    <row r="20" ht="24.75" customHeight="1">
      <c r="A20" s="37"/>
      <c r="B20" s="44" t="s">
        <v>26</v>
      </c>
      <c r="C20" s="53">
        <f t="shared" ref="C20:N20" si="4">C10/C6</f>
        <v>0.2</v>
      </c>
      <c r="D20" s="53">
        <f t="shared" si="4"/>
        <v>0.2</v>
      </c>
      <c r="E20" s="53">
        <f t="shared" si="4"/>
        <v>0.2</v>
      </c>
      <c r="F20" s="53">
        <f t="shared" si="4"/>
        <v>0.2</v>
      </c>
      <c r="G20" s="53">
        <f t="shared" si="4"/>
        <v>0.2</v>
      </c>
      <c r="H20" s="53">
        <f t="shared" si="4"/>
        <v>0.2</v>
      </c>
      <c r="I20" s="53">
        <f t="shared" si="4"/>
        <v>0.2</v>
      </c>
      <c r="J20" s="53">
        <f t="shared" si="4"/>
        <v>0.2</v>
      </c>
      <c r="K20" s="53">
        <f t="shared" si="4"/>
        <v>0.2</v>
      </c>
      <c r="L20" s="53">
        <f t="shared" si="4"/>
        <v>0.2</v>
      </c>
      <c r="M20" s="53">
        <f t="shared" si="4"/>
        <v>0.2</v>
      </c>
      <c r="N20" s="53">
        <f t="shared" si="4"/>
        <v>0.2</v>
      </c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28"/>
    </row>
    <row r="21" ht="24.75" customHeight="1">
      <c r="A21" s="37"/>
      <c r="B21" s="44" t="s">
        <v>27</v>
      </c>
      <c r="C21" s="54">
        <f t="shared" ref="C21:N21" si="5">C11/C7</f>
        <v>0.2083333333</v>
      </c>
      <c r="D21" s="54">
        <f t="shared" si="5"/>
        <v>0.2</v>
      </c>
      <c r="E21" s="54">
        <f t="shared" si="5"/>
        <v>0.1739130435</v>
      </c>
      <c r="F21" s="54">
        <f t="shared" si="5"/>
        <v>0.1916666667</v>
      </c>
      <c r="G21" s="54">
        <f t="shared" si="5"/>
        <v>0.2272727273</v>
      </c>
      <c r="H21" s="54">
        <f t="shared" si="5"/>
        <v>0.1833333333</v>
      </c>
      <c r="I21" s="54">
        <f t="shared" si="5"/>
        <v>0.1818181818</v>
      </c>
      <c r="J21" s="54">
        <f t="shared" si="5"/>
        <v>0.2</v>
      </c>
      <c r="K21" s="54">
        <f t="shared" si="5"/>
        <v>0.2</v>
      </c>
      <c r="L21" s="54">
        <f t="shared" si="5"/>
        <v>0.1818181818</v>
      </c>
      <c r="M21" s="54">
        <f t="shared" si="5"/>
        <v>0.2173913043</v>
      </c>
      <c r="N21" s="54">
        <f t="shared" si="5"/>
        <v>0.2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28"/>
    </row>
    <row r="22" ht="24.75" customHeight="1">
      <c r="A22" s="37"/>
      <c r="B22" s="44" t="s">
        <v>28</v>
      </c>
      <c r="C22" s="45">
        <f t="shared" ref="C22:N22" si="6">IFERROR(C21/C20,"")</f>
        <v>1.041666667</v>
      </c>
      <c r="D22" s="45">
        <f t="shared" si="6"/>
        <v>1</v>
      </c>
      <c r="E22" s="45">
        <f t="shared" si="6"/>
        <v>0.8695652174</v>
      </c>
      <c r="F22" s="45">
        <f t="shared" si="6"/>
        <v>0.9583333333</v>
      </c>
      <c r="G22" s="45">
        <f t="shared" si="6"/>
        <v>1.136363636</v>
      </c>
      <c r="H22" s="45">
        <f t="shared" si="6"/>
        <v>0.9166666667</v>
      </c>
      <c r="I22" s="45">
        <f t="shared" si="6"/>
        <v>0.9090909091</v>
      </c>
      <c r="J22" s="45">
        <f t="shared" si="6"/>
        <v>1</v>
      </c>
      <c r="K22" s="45">
        <f t="shared" si="6"/>
        <v>1</v>
      </c>
      <c r="L22" s="45">
        <f t="shared" si="6"/>
        <v>0.9090909091</v>
      </c>
      <c r="M22" s="45">
        <f t="shared" si="6"/>
        <v>1.086956522</v>
      </c>
      <c r="N22" s="45">
        <f t="shared" si="6"/>
        <v>1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28"/>
    </row>
    <row r="23" ht="24.75" customHeight="1">
      <c r="A23" s="37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28"/>
    </row>
    <row r="24" ht="24.75" customHeight="1">
      <c r="A24" s="37"/>
      <c r="B24" s="52" t="s">
        <v>29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28"/>
    </row>
    <row r="25" ht="24.75" customHeight="1">
      <c r="A25" s="37"/>
      <c r="B25" s="55" t="s">
        <v>30</v>
      </c>
      <c r="C25" s="56">
        <f t="shared" ref="C25:N25" si="7">C14/C10</f>
        <v>0.25</v>
      </c>
      <c r="D25" s="56">
        <f t="shared" si="7"/>
        <v>0.25</v>
      </c>
      <c r="E25" s="56">
        <f t="shared" si="7"/>
        <v>0.25</v>
      </c>
      <c r="F25" s="56">
        <f t="shared" si="7"/>
        <v>0.25</v>
      </c>
      <c r="G25" s="56">
        <f t="shared" si="7"/>
        <v>0.25</v>
      </c>
      <c r="H25" s="56">
        <f t="shared" si="7"/>
        <v>0.25</v>
      </c>
      <c r="I25" s="56">
        <f t="shared" si="7"/>
        <v>0.25</v>
      </c>
      <c r="J25" s="56">
        <f t="shared" si="7"/>
        <v>0.25</v>
      </c>
      <c r="K25" s="56">
        <f t="shared" si="7"/>
        <v>0.25</v>
      </c>
      <c r="L25" s="56">
        <f t="shared" si="7"/>
        <v>0.25</v>
      </c>
      <c r="M25" s="56">
        <f t="shared" si="7"/>
        <v>0.25</v>
      </c>
      <c r="N25" s="56">
        <f t="shared" si="7"/>
        <v>0.25</v>
      </c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28"/>
    </row>
    <row r="26" ht="24.75" customHeight="1">
      <c r="A26" s="37"/>
      <c r="B26" s="55" t="s">
        <v>31</v>
      </c>
      <c r="C26" s="57">
        <f t="shared" ref="C26:N26" si="8">C15/C11</f>
        <v>0.28</v>
      </c>
      <c r="D26" s="57">
        <f t="shared" si="8"/>
        <v>0.1818181818</v>
      </c>
      <c r="E26" s="57">
        <f t="shared" si="8"/>
        <v>0.1</v>
      </c>
      <c r="F26" s="57">
        <f t="shared" si="8"/>
        <v>0.347826087</v>
      </c>
      <c r="G26" s="57">
        <f t="shared" si="8"/>
        <v>0.4</v>
      </c>
      <c r="H26" s="57">
        <f t="shared" si="8"/>
        <v>0.2272727273</v>
      </c>
      <c r="I26" s="57">
        <f t="shared" si="8"/>
        <v>0.3</v>
      </c>
      <c r="J26" s="57">
        <f t="shared" si="8"/>
        <v>0.1739130435</v>
      </c>
      <c r="K26" s="57">
        <f t="shared" si="8"/>
        <v>0.25</v>
      </c>
      <c r="L26" s="57">
        <f t="shared" si="8"/>
        <v>0.35</v>
      </c>
      <c r="M26" s="57">
        <f t="shared" si="8"/>
        <v>0.2</v>
      </c>
      <c r="N26" s="57">
        <f t="shared" si="8"/>
        <v>0.2</v>
      </c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28"/>
    </row>
    <row r="27" ht="24.75" customHeight="1">
      <c r="A27" s="37"/>
      <c r="B27" s="55" t="s">
        <v>32</v>
      </c>
      <c r="C27" s="58">
        <f t="shared" ref="C27:N27" si="9">IFERROR(C26/C25,"")</f>
        <v>1.12</v>
      </c>
      <c r="D27" s="58">
        <f t="shared" si="9"/>
        <v>0.7272727273</v>
      </c>
      <c r="E27" s="58">
        <f t="shared" si="9"/>
        <v>0.4</v>
      </c>
      <c r="F27" s="58">
        <f t="shared" si="9"/>
        <v>1.391304348</v>
      </c>
      <c r="G27" s="58">
        <f t="shared" si="9"/>
        <v>1.6</v>
      </c>
      <c r="H27" s="58">
        <f t="shared" si="9"/>
        <v>0.9090909091</v>
      </c>
      <c r="I27" s="58">
        <f t="shared" si="9"/>
        <v>1.2</v>
      </c>
      <c r="J27" s="58">
        <f t="shared" si="9"/>
        <v>0.6956521739</v>
      </c>
      <c r="K27" s="58">
        <f t="shared" si="9"/>
        <v>1</v>
      </c>
      <c r="L27" s="58">
        <f t="shared" si="9"/>
        <v>1.4</v>
      </c>
      <c r="M27" s="58">
        <f t="shared" si="9"/>
        <v>0.8</v>
      </c>
      <c r="N27" s="58">
        <f t="shared" si="9"/>
        <v>0.8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28"/>
    </row>
    <row r="28" ht="24.75" customHeight="1">
      <c r="A28" s="37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28"/>
    </row>
    <row r="29" ht="24.75" customHeight="1">
      <c r="A29" s="59"/>
      <c r="B29" s="60" t="s">
        <v>33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2"/>
    </row>
    <row r="30" ht="24.75" customHeight="1">
      <c r="A30" s="37"/>
      <c r="B30" s="63" t="s">
        <v>34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28"/>
    </row>
    <row r="31" ht="24.75" customHeight="1">
      <c r="A31" s="65"/>
      <c r="B31" s="66" t="s">
        <v>35</v>
      </c>
      <c r="C31" s="67">
        <v>2000.0</v>
      </c>
      <c r="D31" s="67">
        <v>2000.0</v>
      </c>
      <c r="E31" s="67">
        <v>2000.0</v>
      </c>
      <c r="F31" s="67">
        <v>2000.0</v>
      </c>
      <c r="G31" s="67">
        <v>2000.0</v>
      </c>
      <c r="H31" s="67">
        <v>2000.0</v>
      </c>
      <c r="I31" s="67">
        <v>2000.0</v>
      </c>
      <c r="J31" s="67">
        <v>2000.0</v>
      </c>
      <c r="K31" s="67">
        <v>2000.0</v>
      </c>
      <c r="L31" s="67">
        <v>2000.0</v>
      </c>
      <c r="M31" s="67">
        <v>2000.0</v>
      </c>
      <c r="N31" s="67">
        <v>2000.0</v>
      </c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8"/>
    </row>
    <row r="32" ht="24.75" customHeight="1">
      <c r="A32" s="65"/>
      <c r="B32" s="66" t="s">
        <v>36</v>
      </c>
      <c r="C32" s="69">
        <v>2100.0</v>
      </c>
      <c r="D32" s="69">
        <v>2500.0</v>
      </c>
      <c r="E32" s="69">
        <v>1980.0</v>
      </c>
      <c r="F32" s="69">
        <v>2200.0</v>
      </c>
      <c r="G32" s="69">
        <v>2100.0</v>
      </c>
      <c r="H32" s="69">
        <v>2500.0</v>
      </c>
      <c r="I32" s="69">
        <v>1980.0</v>
      </c>
      <c r="J32" s="69">
        <v>2200.0</v>
      </c>
      <c r="K32" s="69">
        <v>2100.0</v>
      </c>
      <c r="L32" s="69">
        <v>2500.0</v>
      </c>
      <c r="M32" s="69">
        <v>1980.0</v>
      </c>
      <c r="N32" s="69">
        <v>2200.0</v>
      </c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8"/>
    </row>
    <row r="33" ht="24.75" customHeight="1">
      <c r="A33" s="37"/>
      <c r="B33" s="44" t="s">
        <v>37</v>
      </c>
      <c r="C33" s="45">
        <f t="shared" ref="C33:N33" si="10">IFERROR(C32/C31,"")</f>
        <v>1.05</v>
      </c>
      <c r="D33" s="45">
        <f t="shared" si="10"/>
        <v>1.25</v>
      </c>
      <c r="E33" s="45">
        <f t="shared" si="10"/>
        <v>0.99</v>
      </c>
      <c r="F33" s="45">
        <f t="shared" si="10"/>
        <v>1.1</v>
      </c>
      <c r="G33" s="45">
        <f t="shared" si="10"/>
        <v>1.05</v>
      </c>
      <c r="H33" s="45">
        <f t="shared" si="10"/>
        <v>1.25</v>
      </c>
      <c r="I33" s="45">
        <f t="shared" si="10"/>
        <v>0.99</v>
      </c>
      <c r="J33" s="45">
        <f t="shared" si="10"/>
        <v>1.1</v>
      </c>
      <c r="K33" s="45">
        <f t="shared" si="10"/>
        <v>1.05</v>
      </c>
      <c r="L33" s="45">
        <f t="shared" si="10"/>
        <v>1.25</v>
      </c>
      <c r="M33" s="45">
        <f t="shared" si="10"/>
        <v>0.99</v>
      </c>
      <c r="N33" s="45">
        <f t="shared" si="10"/>
        <v>1.1</v>
      </c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28"/>
    </row>
    <row r="34" ht="24.75" customHeight="1">
      <c r="A34" s="37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28"/>
    </row>
    <row r="35" ht="24.75" customHeight="1">
      <c r="A35" s="37"/>
      <c r="B35" s="63" t="s">
        <v>38</v>
      </c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28"/>
    </row>
    <row r="36" ht="24.0" customHeight="1">
      <c r="A36" s="65"/>
      <c r="B36" s="66" t="s">
        <v>39</v>
      </c>
      <c r="C36" s="67">
        <v>5000.0</v>
      </c>
      <c r="D36" s="67">
        <v>5000.0</v>
      </c>
      <c r="E36" s="67">
        <v>5000.0</v>
      </c>
      <c r="F36" s="67">
        <v>5000.0</v>
      </c>
      <c r="G36" s="67">
        <v>5000.0</v>
      </c>
      <c r="H36" s="67">
        <v>5000.0</v>
      </c>
      <c r="I36" s="67">
        <v>5000.0</v>
      </c>
      <c r="J36" s="67">
        <v>5000.0</v>
      </c>
      <c r="K36" s="67">
        <v>5000.0</v>
      </c>
      <c r="L36" s="67">
        <v>5000.0</v>
      </c>
      <c r="M36" s="67">
        <v>5000.0</v>
      </c>
      <c r="N36" s="67">
        <v>5000.0</v>
      </c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8"/>
    </row>
    <row r="37" ht="24.0" customHeight="1">
      <c r="A37" s="65"/>
      <c r="B37" s="66" t="s">
        <v>40</v>
      </c>
      <c r="C37" s="67">
        <v>6000.0</v>
      </c>
      <c r="D37" s="67">
        <v>5500.0</v>
      </c>
      <c r="E37" s="67">
        <v>4000.0</v>
      </c>
      <c r="F37" s="67">
        <v>3500.0</v>
      </c>
      <c r="G37" s="67">
        <v>6000.0</v>
      </c>
      <c r="H37" s="67">
        <v>5500.0</v>
      </c>
      <c r="I37" s="67">
        <v>4000.0</v>
      </c>
      <c r="J37" s="67">
        <v>3500.0</v>
      </c>
      <c r="K37" s="67">
        <v>6000.0</v>
      </c>
      <c r="L37" s="67">
        <v>5500.0</v>
      </c>
      <c r="M37" s="67">
        <v>4000.0</v>
      </c>
      <c r="N37" s="67">
        <v>3500.0</v>
      </c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8"/>
    </row>
    <row r="38" ht="24.0" customHeight="1">
      <c r="A38" s="37"/>
      <c r="B38" s="44" t="s">
        <v>41</v>
      </c>
      <c r="C38" s="45">
        <f t="shared" ref="C38:N38" si="11">IFERROR(C37/C36,"")</f>
        <v>1.2</v>
      </c>
      <c r="D38" s="45">
        <f t="shared" si="11"/>
        <v>1.1</v>
      </c>
      <c r="E38" s="45">
        <f t="shared" si="11"/>
        <v>0.8</v>
      </c>
      <c r="F38" s="45">
        <f t="shared" si="11"/>
        <v>0.7</v>
      </c>
      <c r="G38" s="45">
        <f t="shared" si="11"/>
        <v>1.2</v>
      </c>
      <c r="H38" s="45">
        <f t="shared" si="11"/>
        <v>1.1</v>
      </c>
      <c r="I38" s="45">
        <f t="shared" si="11"/>
        <v>0.8</v>
      </c>
      <c r="J38" s="45">
        <f t="shared" si="11"/>
        <v>0.7</v>
      </c>
      <c r="K38" s="45">
        <f t="shared" si="11"/>
        <v>1.2</v>
      </c>
      <c r="L38" s="45">
        <f t="shared" si="11"/>
        <v>1.1</v>
      </c>
      <c r="M38" s="45">
        <f t="shared" si="11"/>
        <v>0.8</v>
      </c>
      <c r="N38" s="45">
        <f t="shared" si="11"/>
        <v>0.7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28"/>
    </row>
    <row r="39" ht="24.75" customHeight="1">
      <c r="A39" s="3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28"/>
    </row>
    <row r="40" ht="24.75" customHeight="1">
      <c r="A40" s="37"/>
      <c r="B40" s="63" t="s">
        <v>42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28"/>
    </row>
    <row r="41" ht="24.75" customHeight="1">
      <c r="A41" s="65"/>
      <c r="B41" s="70" t="s">
        <v>43</v>
      </c>
      <c r="C41" s="71">
        <f t="shared" ref="C41:N41" si="12">C31/C14</f>
        <v>400</v>
      </c>
      <c r="D41" s="71">
        <f t="shared" si="12"/>
        <v>400</v>
      </c>
      <c r="E41" s="71">
        <f t="shared" si="12"/>
        <v>400</v>
      </c>
      <c r="F41" s="71">
        <f t="shared" si="12"/>
        <v>400</v>
      </c>
      <c r="G41" s="71">
        <f t="shared" si="12"/>
        <v>400</v>
      </c>
      <c r="H41" s="71">
        <f t="shared" si="12"/>
        <v>400</v>
      </c>
      <c r="I41" s="71">
        <f t="shared" si="12"/>
        <v>400</v>
      </c>
      <c r="J41" s="71">
        <f t="shared" si="12"/>
        <v>400</v>
      </c>
      <c r="K41" s="71">
        <f t="shared" si="12"/>
        <v>400</v>
      </c>
      <c r="L41" s="71">
        <f t="shared" si="12"/>
        <v>400</v>
      </c>
      <c r="M41" s="71">
        <f t="shared" si="12"/>
        <v>400</v>
      </c>
      <c r="N41" s="71">
        <f t="shared" si="12"/>
        <v>400</v>
      </c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M41" s="68"/>
    </row>
    <row r="42" ht="24.75" customHeight="1">
      <c r="A42" s="65"/>
      <c r="B42" s="70" t="s">
        <v>44</v>
      </c>
      <c r="C42" s="71">
        <f t="shared" ref="C42:N42" si="13">C32/C15</f>
        <v>300</v>
      </c>
      <c r="D42" s="71">
        <f t="shared" si="13"/>
        <v>625</v>
      </c>
      <c r="E42" s="71">
        <f t="shared" si="13"/>
        <v>990</v>
      </c>
      <c r="F42" s="71">
        <f t="shared" si="13"/>
        <v>275</v>
      </c>
      <c r="G42" s="71">
        <f t="shared" si="13"/>
        <v>210</v>
      </c>
      <c r="H42" s="71">
        <f t="shared" si="13"/>
        <v>500</v>
      </c>
      <c r="I42" s="71">
        <f t="shared" si="13"/>
        <v>330</v>
      </c>
      <c r="J42" s="71">
        <f t="shared" si="13"/>
        <v>550</v>
      </c>
      <c r="K42" s="71">
        <f t="shared" si="13"/>
        <v>350</v>
      </c>
      <c r="L42" s="71">
        <f t="shared" si="13"/>
        <v>357.1428571</v>
      </c>
      <c r="M42" s="71">
        <f t="shared" si="13"/>
        <v>396</v>
      </c>
      <c r="N42" s="71">
        <f t="shared" si="13"/>
        <v>550</v>
      </c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68"/>
    </row>
    <row r="43" ht="24.75" customHeight="1">
      <c r="A43" s="37"/>
      <c r="B43" s="44" t="s">
        <v>45</v>
      </c>
      <c r="C43" s="45">
        <f t="shared" ref="C43:N43" si="14">IFERROR(C42/C41,"")</f>
        <v>0.75</v>
      </c>
      <c r="D43" s="45">
        <f t="shared" si="14"/>
        <v>1.5625</v>
      </c>
      <c r="E43" s="45">
        <f t="shared" si="14"/>
        <v>2.475</v>
      </c>
      <c r="F43" s="45">
        <f t="shared" si="14"/>
        <v>0.6875</v>
      </c>
      <c r="G43" s="45">
        <f t="shared" si="14"/>
        <v>0.525</v>
      </c>
      <c r="H43" s="45">
        <f t="shared" si="14"/>
        <v>1.25</v>
      </c>
      <c r="I43" s="45">
        <f t="shared" si="14"/>
        <v>0.825</v>
      </c>
      <c r="J43" s="45">
        <f t="shared" si="14"/>
        <v>1.375</v>
      </c>
      <c r="K43" s="45">
        <f t="shared" si="14"/>
        <v>0.875</v>
      </c>
      <c r="L43" s="45">
        <f t="shared" si="14"/>
        <v>0.8928571429</v>
      </c>
      <c r="M43" s="45">
        <f t="shared" si="14"/>
        <v>0.99</v>
      </c>
      <c r="N43" s="45">
        <f t="shared" si="14"/>
        <v>1.375</v>
      </c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28"/>
    </row>
    <row r="44" ht="24.75" customHeight="1">
      <c r="A44" s="3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28"/>
    </row>
    <row r="45" ht="24.75" customHeight="1">
      <c r="A45" s="72"/>
      <c r="B45" s="73" t="s">
        <v>46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5"/>
    </row>
    <row r="46" ht="24.75" customHeight="1">
      <c r="A46" s="76"/>
      <c r="B46" s="77" t="s">
        <v>47</v>
      </c>
      <c r="C46" s="78">
        <f t="shared" ref="C46:N46" si="15">(C36/C14)*C51</f>
        <v>3000</v>
      </c>
      <c r="D46" s="78">
        <f t="shared" si="15"/>
        <v>3000</v>
      </c>
      <c r="E46" s="78">
        <f t="shared" si="15"/>
        <v>3000</v>
      </c>
      <c r="F46" s="78">
        <f t="shared" si="15"/>
        <v>3000</v>
      </c>
      <c r="G46" s="78">
        <f t="shared" si="15"/>
        <v>3000</v>
      </c>
      <c r="H46" s="78">
        <f t="shared" si="15"/>
        <v>3000</v>
      </c>
      <c r="I46" s="78">
        <f t="shared" si="15"/>
        <v>3000</v>
      </c>
      <c r="J46" s="78">
        <f t="shared" si="15"/>
        <v>3000</v>
      </c>
      <c r="K46" s="78">
        <f t="shared" si="15"/>
        <v>3000</v>
      </c>
      <c r="L46" s="78">
        <f t="shared" si="15"/>
        <v>3000</v>
      </c>
      <c r="M46" s="78">
        <f t="shared" si="15"/>
        <v>3000</v>
      </c>
      <c r="N46" s="78">
        <f t="shared" si="15"/>
        <v>3000</v>
      </c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9"/>
    </row>
    <row r="47" ht="24.75" customHeight="1">
      <c r="A47" s="76"/>
      <c r="B47" s="77" t="s">
        <v>48</v>
      </c>
      <c r="C47" s="78">
        <f t="shared" ref="C47:N47" si="16">(C37/C15)*C52</f>
        <v>2571.428571</v>
      </c>
      <c r="D47" s="78">
        <f t="shared" si="16"/>
        <v>4125</v>
      </c>
      <c r="E47" s="78">
        <f t="shared" si="16"/>
        <v>6000</v>
      </c>
      <c r="F47" s="78">
        <f t="shared" si="16"/>
        <v>1312.5</v>
      </c>
      <c r="G47" s="78">
        <f t="shared" si="16"/>
        <v>1800</v>
      </c>
      <c r="H47" s="78">
        <f t="shared" si="16"/>
        <v>3300</v>
      </c>
      <c r="I47" s="78">
        <f t="shared" si="16"/>
        <v>2000</v>
      </c>
      <c r="J47" s="78">
        <f t="shared" si="16"/>
        <v>2625</v>
      </c>
      <c r="K47" s="78">
        <f t="shared" si="16"/>
        <v>3000</v>
      </c>
      <c r="L47" s="78">
        <f t="shared" si="16"/>
        <v>2357.142857</v>
      </c>
      <c r="M47" s="78">
        <f t="shared" si="16"/>
        <v>2400</v>
      </c>
      <c r="N47" s="78">
        <f t="shared" si="16"/>
        <v>2625</v>
      </c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9"/>
    </row>
    <row r="48" ht="24.75" customHeight="1">
      <c r="A48" s="72"/>
      <c r="B48" s="80" t="s">
        <v>49</v>
      </c>
      <c r="C48" s="81">
        <f t="shared" ref="C48:N48" si="17">IFERROR(C47/C46,"")</f>
        <v>0.8571428571</v>
      </c>
      <c r="D48" s="81">
        <f t="shared" si="17"/>
        <v>1.375</v>
      </c>
      <c r="E48" s="81">
        <f t="shared" si="17"/>
        <v>2</v>
      </c>
      <c r="F48" s="81">
        <f t="shared" si="17"/>
        <v>0.4375</v>
      </c>
      <c r="G48" s="81">
        <f t="shared" si="17"/>
        <v>0.6</v>
      </c>
      <c r="H48" s="81">
        <f t="shared" si="17"/>
        <v>1.1</v>
      </c>
      <c r="I48" s="81">
        <f t="shared" si="17"/>
        <v>0.6666666667</v>
      </c>
      <c r="J48" s="81">
        <f t="shared" si="17"/>
        <v>0.875</v>
      </c>
      <c r="K48" s="81">
        <f t="shared" si="17"/>
        <v>1</v>
      </c>
      <c r="L48" s="81">
        <f t="shared" si="17"/>
        <v>0.7857142857</v>
      </c>
      <c r="M48" s="81">
        <f t="shared" si="17"/>
        <v>0.8</v>
      </c>
      <c r="N48" s="81">
        <f t="shared" si="17"/>
        <v>0.875</v>
      </c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75"/>
    </row>
    <row r="49" ht="24.75" customHeight="1">
      <c r="A49" s="37"/>
      <c r="B49" s="82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28"/>
    </row>
    <row r="50" ht="24.75" customHeight="1">
      <c r="A50" s="37"/>
      <c r="B50" s="63" t="s">
        <v>50</v>
      </c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28"/>
    </row>
    <row r="51" ht="24.75" customHeight="1">
      <c r="A51" s="37"/>
      <c r="B51" s="41" t="s">
        <v>51</v>
      </c>
      <c r="C51" s="42">
        <v>3.0</v>
      </c>
      <c r="D51" s="42">
        <v>3.0</v>
      </c>
      <c r="E51" s="42">
        <v>3.0</v>
      </c>
      <c r="F51" s="42">
        <v>3.0</v>
      </c>
      <c r="G51" s="42">
        <v>3.0</v>
      </c>
      <c r="H51" s="42">
        <v>3.0</v>
      </c>
      <c r="I51" s="42">
        <v>3.0</v>
      </c>
      <c r="J51" s="42">
        <v>3.0</v>
      </c>
      <c r="K51" s="42">
        <v>3.0</v>
      </c>
      <c r="L51" s="42">
        <v>3.0</v>
      </c>
      <c r="M51" s="42">
        <v>3.0</v>
      </c>
      <c r="N51" s="42">
        <v>3.0</v>
      </c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28"/>
    </row>
    <row r="52" ht="24.75" customHeight="1">
      <c r="A52" s="37"/>
      <c r="B52" s="41" t="s">
        <v>52</v>
      </c>
      <c r="C52" s="42">
        <v>3.0</v>
      </c>
      <c r="D52" s="42">
        <v>3.0</v>
      </c>
      <c r="E52" s="42">
        <v>3.0</v>
      </c>
      <c r="F52" s="42">
        <v>3.0</v>
      </c>
      <c r="G52" s="42">
        <v>3.0</v>
      </c>
      <c r="H52" s="42">
        <v>3.0</v>
      </c>
      <c r="I52" s="42">
        <v>3.0</v>
      </c>
      <c r="J52" s="42">
        <v>3.0</v>
      </c>
      <c r="K52" s="42">
        <v>3.0</v>
      </c>
      <c r="L52" s="42">
        <v>3.0</v>
      </c>
      <c r="M52" s="42">
        <v>3.0</v>
      </c>
      <c r="N52" s="42">
        <v>3.0</v>
      </c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28"/>
    </row>
    <row r="53" ht="24.75" customHeight="1">
      <c r="A53" s="37"/>
      <c r="B53" s="44" t="s">
        <v>53</v>
      </c>
      <c r="C53" s="45">
        <f t="shared" ref="C53:N53" si="18">IFERROR(C52/C51,"")</f>
        <v>1</v>
      </c>
      <c r="D53" s="45">
        <f t="shared" si="18"/>
        <v>1</v>
      </c>
      <c r="E53" s="45">
        <f t="shared" si="18"/>
        <v>1</v>
      </c>
      <c r="F53" s="45">
        <f t="shared" si="18"/>
        <v>1</v>
      </c>
      <c r="G53" s="45">
        <f t="shared" si="18"/>
        <v>1</v>
      </c>
      <c r="H53" s="45">
        <f t="shared" si="18"/>
        <v>1</v>
      </c>
      <c r="I53" s="45">
        <f t="shared" si="18"/>
        <v>1</v>
      </c>
      <c r="J53" s="45">
        <f t="shared" si="18"/>
        <v>1</v>
      </c>
      <c r="K53" s="45">
        <f t="shared" si="18"/>
        <v>1</v>
      </c>
      <c r="L53" s="45">
        <f t="shared" si="18"/>
        <v>1</v>
      </c>
      <c r="M53" s="45">
        <f t="shared" si="18"/>
        <v>1</v>
      </c>
      <c r="N53" s="45">
        <f t="shared" si="18"/>
        <v>1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28"/>
    </row>
    <row r="54" ht="24.75" customHeight="1">
      <c r="A54" s="37"/>
      <c r="B54" s="41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28"/>
    </row>
    <row r="55" ht="24.75" customHeight="1">
      <c r="A55" s="37"/>
      <c r="B55" s="63" t="s">
        <v>54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28"/>
    </row>
    <row r="56" ht="24.75" customHeight="1">
      <c r="A56" s="37"/>
      <c r="B56" s="55" t="s">
        <v>55</v>
      </c>
      <c r="C56" s="85">
        <f t="shared" ref="C56:N56" si="19">C46/C41</f>
        <v>7.5</v>
      </c>
      <c r="D56" s="85">
        <f t="shared" si="19"/>
        <v>7.5</v>
      </c>
      <c r="E56" s="85">
        <f t="shared" si="19"/>
        <v>7.5</v>
      </c>
      <c r="F56" s="85">
        <f t="shared" si="19"/>
        <v>7.5</v>
      </c>
      <c r="G56" s="85">
        <f t="shared" si="19"/>
        <v>7.5</v>
      </c>
      <c r="H56" s="85">
        <f t="shared" si="19"/>
        <v>7.5</v>
      </c>
      <c r="I56" s="85">
        <f t="shared" si="19"/>
        <v>7.5</v>
      </c>
      <c r="J56" s="85">
        <f t="shared" si="19"/>
        <v>7.5</v>
      </c>
      <c r="K56" s="85">
        <f t="shared" si="19"/>
        <v>7.5</v>
      </c>
      <c r="L56" s="85">
        <f t="shared" si="19"/>
        <v>7.5</v>
      </c>
      <c r="M56" s="85">
        <f t="shared" si="19"/>
        <v>7.5</v>
      </c>
      <c r="N56" s="85">
        <f t="shared" si="19"/>
        <v>7.5</v>
      </c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28"/>
    </row>
    <row r="57" ht="24.75" customHeight="1">
      <c r="A57" s="37"/>
      <c r="B57" s="55" t="s">
        <v>56</v>
      </c>
      <c r="C57" s="85">
        <f t="shared" ref="C57:N57" si="20">C47/C42</f>
        <v>8.571428571</v>
      </c>
      <c r="D57" s="85">
        <f t="shared" si="20"/>
        <v>6.6</v>
      </c>
      <c r="E57" s="85">
        <f t="shared" si="20"/>
        <v>6.060606061</v>
      </c>
      <c r="F57" s="85">
        <f t="shared" si="20"/>
        <v>4.772727273</v>
      </c>
      <c r="G57" s="85">
        <f t="shared" si="20"/>
        <v>8.571428571</v>
      </c>
      <c r="H57" s="85">
        <f t="shared" si="20"/>
        <v>6.6</v>
      </c>
      <c r="I57" s="85">
        <f t="shared" si="20"/>
        <v>6.060606061</v>
      </c>
      <c r="J57" s="85">
        <f t="shared" si="20"/>
        <v>4.772727273</v>
      </c>
      <c r="K57" s="85">
        <f t="shared" si="20"/>
        <v>8.571428571</v>
      </c>
      <c r="L57" s="85">
        <f t="shared" si="20"/>
        <v>6.6</v>
      </c>
      <c r="M57" s="85">
        <f t="shared" si="20"/>
        <v>6.060606061</v>
      </c>
      <c r="N57" s="85">
        <f t="shared" si="20"/>
        <v>4.772727273</v>
      </c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28"/>
    </row>
    <row r="58" ht="24.75" customHeight="1">
      <c r="A58" s="37"/>
      <c r="B58" s="44" t="s">
        <v>57</v>
      </c>
      <c r="C58" s="45">
        <f t="shared" ref="C58:N58" si="21">IFERROR(C57/C56,"")</f>
        <v>1.142857143</v>
      </c>
      <c r="D58" s="45">
        <f t="shared" si="21"/>
        <v>0.88</v>
      </c>
      <c r="E58" s="45">
        <f t="shared" si="21"/>
        <v>0.8080808081</v>
      </c>
      <c r="F58" s="45">
        <f t="shared" si="21"/>
        <v>0.6363636364</v>
      </c>
      <c r="G58" s="45">
        <f t="shared" si="21"/>
        <v>1.142857143</v>
      </c>
      <c r="H58" s="45">
        <f t="shared" si="21"/>
        <v>0.88</v>
      </c>
      <c r="I58" s="45">
        <f t="shared" si="21"/>
        <v>0.8080808081</v>
      </c>
      <c r="J58" s="45">
        <f t="shared" si="21"/>
        <v>0.6363636364</v>
      </c>
      <c r="K58" s="45">
        <f t="shared" si="21"/>
        <v>1.142857143</v>
      </c>
      <c r="L58" s="45">
        <f t="shared" si="21"/>
        <v>0.88</v>
      </c>
      <c r="M58" s="45">
        <f t="shared" si="21"/>
        <v>0.8080808081</v>
      </c>
      <c r="N58" s="45">
        <f t="shared" si="21"/>
        <v>0.6363636364</v>
      </c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28"/>
    </row>
    <row r="59" ht="24.75" customHeight="1">
      <c r="A59" s="37"/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28"/>
    </row>
  </sheetData>
  <mergeCells count="1">
    <mergeCell ref="B1:AL1"/>
  </mergeCells>
  <conditionalFormatting sqref="C8:AL8 C12:AL12 C16:AL16 C22:AL22 C27:AL27 C33:AL33 C38:AL38 C43:AL43 C53:AL54 C58:AL58">
    <cfRule type="cellIs" dxfId="0" priority="1" operator="greaterThanOrEqual">
      <formula>"100%"</formula>
    </cfRule>
  </conditionalFormatting>
  <conditionalFormatting sqref="C8:AL8 C12:AL12 C16:AL16 C22:AL22 C27:AL27 C33:AL33 C38:AL38 C43:AL43 C53:AL54 C58:AL58">
    <cfRule type="cellIs" dxfId="1" priority="2" operator="lessThan">
      <formula>"100%"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5.29"/>
  </cols>
  <sheetData>
    <row r="1" ht="62.25" customHeight="1">
      <c r="A1" s="88"/>
      <c r="B1" s="89" t="s">
        <v>58</v>
      </c>
      <c r="N1" s="90"/>
    </row>
    <row r="2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>
      <c r="A3" s="92"/>
      <c r="B3" s="93" t="s">
        <v>11</v>
      </c>
      <c r="N3" s="92"/>
    </row>
    <row r="4">
      <c r="A4" s="92"/>
      <c r="N4" s="92"/>
    </row>
    <row r="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>
      <c r="A6" s="91"/>
      <c r="B6" s="91"/>
      <c r="C6" s="94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>
      <c r="A7" s="91"/>
      <c r="B7" s="91"/>
      <c r="C7" s="96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</row>
    <row r="8">
      <c r="A8" s="91"/>
      <c r="B8" s="91"/>
      <c r="C8" s="98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</row>
    <row r="9">
      <c r="A9" s="91"/>
      <c r="B9" s="91"/>
      <c r="C9" s="98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</row>
    <row r="1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</row>
    <row r="13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</row>
    <row r="14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16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</row>
    <row r="17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</row>
    <row r="19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</row>
    <row r="20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</row>
    <row r="21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</row>
    <row r="22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</row>
    <row r="23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</row>
    <row r="24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</row>
    <row r="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</row>
    <row r="26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</row>
    <row r="27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</row>
    <row r="29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</row>
    <row r="30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</row>
    <row r="3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</row>
    <row r="32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</row>
    <row r="3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</row>
    <row r="36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</row>
    <row r="37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</row>
    <row r="38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</row>
    <row r="39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</row>
    <row r="40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</row>
    <row r="41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</row>
    <row r="42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</row>
    <row r="4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</row>
    <row r="44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</row>
    <row r="45" ht="36.0" customHeight="1">
      <c r="A45" s="101"/>
      <c r="B45" s="102" t="s">
        <v>24</v>
      </c>
      <c r="N45" s="101"/>
    </row>
    <row r="46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</row>
    <row r="47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</row>
    <row r="48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</row>
    <row r="49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</row>
    <row r="50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</row>
    <row r="5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</row>
    <row r="52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</row>
    <row r="53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</row>
    <row r="54">
      <c r="A54" s="91"/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</row>
    <row r="55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</row>
    <row r="56">
      <c r="A56" s="91"/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</row>
    <row r="57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</row>
    <row r="58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</row>
    <row r="59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</row>
    <row r="60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</row>
    <row r="61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</row>
    <row r="62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</row>
    <row r="63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</row>
    <row r="64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</row>
    <row r="66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</row>
    <row r="67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</row>
    <row r="68" ht="44.25" customHeight="1">
      <c r="A68" s="103"/>
      <c r="B68" s="104" t="s">
        <v>33</v>
      </c>
      <c r="N68" s="103"/>
    </row>
    <row r="69">
      <c r="A69" s="91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</row>
    <row r="70">
      <c r="A70" s="91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</row>
    <row r="71">
      <c r="A71" s="91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</row>
    <row r="72">
      <c r="A72" s="91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</row>
    <row r="73">
      <c r="A73" s="91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</row>
    <row r="74">
      <c r="A74" s="91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</row>
    <row r="75">
      <c r="A75" s="91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</row>
    <row r="76">
      <c r="A76" s="91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</row>
    <row r="77">
      <c r="A77" s="91"/>
      <c r="B77" s="91"/>
      <c r="C77" s="91"/>
      <c r="D77" s="91"/>
      <c r="E77" s="91"/>
      <c r="F77" s="91"/>
      <c r="G77" s="91"/>
      <c r="H77" s="91"/>
      <c r="I77" s="91"/>
      <c r="J77" s="91"/>
      <c r="K77" s="91"/>
      <c r="L77" s="91"/>
      <c r="M77" s="91"/>
      <c r="N77" s="91"/>
    </row>
    <row r="78">
      <c r="A78" s="91"/>
      <c r="B78" s="91"/>
      <c r="C78" s="91"/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</row>
    <row r="79">
      <c r="A79" s="91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</row>
    <row r="80">
      <c r="A80" s="91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</row>
    <row r="81">
      <c r="A81" s="91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</row>
    <row r="82">
      <c r="A82" s="91"/>
      <c r="B82" s="91"/>
      <c r="C82" s="91"/>
      <c r="D82" s="91"/>
      <c r="E82" s="91"/>
      <c r="F82" s="91"/>
      <c r="G82" s="91"/>
      <c r="H82" s="91"/>
      <c r="I82" s="91"/>
      <c r="J82" s="91"/>
      <c r="K82" s="91"/>
      <c r="L82" s="91"/>
      <c r="M82" s="91"/>
      <c r="N82" s="91"/>
    </row>
    <row r="83">
      <c r="A83" s="91"/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</row>
    <row r="84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91"/>
      <c r="L84" s="91"/>
      <c r="M84" s="91"/>
      <c r="N84" s="91"/>
    </row>
    <row r="85">
      <c r="A85" s="91"/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</row>
    <row r="86">
      <c r="A86" s="91"/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</row>
    <row r="87">
      <c r="A87" s="91"/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91"/>
    </row>
    <row r="88">
      <c r="A88" s="91"/>
      <c r="B88" s="91"/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</row>
    <row r="89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</row>
    <row r="90">
      <c r="A90" s="91"/>
      <c r="B90" s="91"/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</row>
    <row r="91">
      <c r="A91" s="91"/>
      <c r="B91" s="91"/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</row>
    <row r="92">
      <c r="A92" s="91"/>
      <c r="B92" s="91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</row>
    <row r="93">
      <c r="A93" s="91"/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</row>
    <row r="94">
      <c r="A94" s="91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</row>
    <row r="95">
      <c r="A95" s="91"/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</row>
    <row r="96">
      <c r="A96" s="91"/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</row>
    <row r="97">
      <c r="A97" s="91"/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</row>
    <row r="98">
      <c r="A98" s="91"/>
      <c r="B98" s="91"/>
      <c r="C98" s="91"/>
      <c r="D98" s="91"/>
      <c r="E98" s="91"/>
      <c r="F98" s="91"/>
      <c r="G98" s="91"/>
      <c r="H98" s="91"/>
      <c r="I98" s="91"/>
      <c r="J98" s="91"/>
      <c r="K98" s="91"/>
      <c r="L98" s="91"/>
      <c r="M98" s="91"/>
      <c r="N98" s="91"/>
    </row>
    <row r="99">
      <c r="A99" s="91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1"/>
      <c r="N99" s="91"/>
    </row>
    <row r="100">
      <c r="A100" s="91"/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</row>
    <row r="101">
      <c r="A101" s="91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1"/>
      <c r="N101" s="91"/>
    </row>
    <row r="102">
      <c r="A102" s="91"/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</row>
    <row r="104">
      <c r="A104" s="91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91"/>
    </row>
    <row r="105">
      <c r="A105" s="91"/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</row>
    <row r="106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</row>
    <row r="107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</row>
    <row r="108">
      <c r="A108" s="91"/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L108" s="91"/>
      <c r="M108" s="91"/>
      <c r="N108" s="91"/>
    </row>
    <row r="109">
      <c r="A109" s="91"/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</row>
    <row r="110">
      <c r="A110" s="91"/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</row>
    <row r="111">
      <c r="A111" s="91"/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</row>
    <row r="112">
      <c r="A112" s="91"/>
      <c r="B112" s="91"/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</row>
    <row r="113">
      <c r="A113" s="91"/>
      <c r="B113" s="91"/>
      <c r="C113" s="91"/>
      <c r="D113" s="91"/>
      <c r="E113" s="91"/>
      <c r="F113" s="91"/>
      <c r="G113" s="91"/>
      <c r="H113" s="91"/>
      <c r="I113" s="91"/>
      <c r="J113" s="91"/>
      <c r="K113" s="91"/>
      <c r="L113" s="91"/>
      <c r="M113" s="91"/>
      <c r="N113" s="91"/>
    </row>
    <row r="114">
      <c r="A114" s="91"/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</row>
    <row r="115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</row>
    <row r="116">
      <c r="A116" s="91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</row>
    <row r="117">
      <c r="A117" s="91"/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L117" s="91"/>
      <c r="M117" s="91"/>
      <c r="N117" s="91"/>
    </row>
    <row r="118">
      <c r="A118" s="91"/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L118" s="91"/>
      <c r="M118" s="91"/>
      <c r="N118" s="91"/>
    </row>
    <row r="119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</row>
    <row r="120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  <c r="M120" s="91"/>
      <c r="N120" s="91"/>
    </row>
    <row r="121">
      <c r="A121" s="91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</row>
    <row r="122">
      <c r="A122" s="91"/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</row>
    <row r="123">
      <c r="A123" s="91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</row>
    <row r="124">
      <c r="A124" s="91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</row>
    <row r="125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  <c r="M125" s="91"/>
      <c r="N125" s="91"/>
    </row>
    <row r="126">
      <c r="A126" s="91"/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  <c r="M126" s="91"/>
      <c r="N126" s="91"/>
    </row>
    <row r="127">
      <c r="A127" s="91"/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</row>
    <row r="128">
      <c r="A128" s="91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1"/>
    </row>
    <row r="129">
      <c r="A129" s="91"/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  <c r="M129" s="91"/>
      <c r="N129" s="91"/>
    </row>
    <row r="130">
      <c r="A130" s="91"/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L130" s="91"/>
      <c r="M130" s="91"/>
      <c r="N130" s="91"/>
    </row>
  </sheetData>
  <mergeCells count="4">
    <mergeCell ref="B1:M1"/>
    <mergeCell ref="B3:M4"/>
    <mergeCell ref="B45:M45"/>
    <mergeCell ref="B68:M68"/>
  </mergeCells>
  <conditionalFormatting sqref="D9:N9">
    <cfRule type="cellIs" dxfId="0" priority="1" operator="greaterThanOrEqual">
      <formula>"100%"</formula>
    </cfRule>
  </conditionalFormatting>
  <conditionalFormatting sqref="D9:N9">
    <cfRule type="cellIs" dxfId="1" priority="2" operator="lessThan">
      <formula>"100%"</formula>
    </cfRule>
  </conditionalFormatting>
  <drawing r:id="rId1"/>
</worksheet>
</file>